
<file path=[Content_Types].xml><?xml version="1.0" encoding="utf-8"?>
<Types xmlns="http://schemas.openxmlformats.org/package/2006/content-type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pivotCache/pivotCacheDefinition6.xml" ContentType="application/vnd.openxmlformats-officedocument.spreadsheetml.pivotCacheDefinition+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timelines/timeline1.xml" ContentType="application/vnd.ms-excel.timelin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0"/>
  <workbookPr/>
  <mc:AlternateContent xmlns:mc="http://schemas.openxmlformats.org/markup-compatibility/2006">
    <mc:Choice Requires="x15">
      <x15ac:absPath xmlns:x15ac="http://schemas.microsoft.com/office/spreadsheetml/2010/11/ac" url="D:\Work\Chandoo.org\speaking\VNW-23\AI Dashboard\"/>
    </mc:Choice>
  </mc:AlternateContent>
  <xr:revisionPtr revIDLastSave="0" documentId="8_{2654A7E0-9965-4794-AC8B-948F193887D4}" xr6:coauthVersionLast="47" xr6:coauthVersionMax="47" xr10:uidLastSave="{00000000-0000-0000-0000-000000000000}"/>
  <bookViews>
    <workbookView xWindow="-120" yWindow="-120" windowWidth="29040" windowHeight="15840" activeTab="1" xr2:uid="{26D4546B-D2A1-4444-8EAF-A6228F96F0C1}"/>
  </bookViews>
  <sheets>
    <sheet name="Pivots" sheetId="4" r:id="rId1"/>
    <sheet name="Dashboard" sheetId="6" r:id="rId2"/>
    <sheet name="Data" sheetId="1" r:id="rId3"/>
    <sheet name="What we need" sheetId="3" r:id="rId4"/>
    <sheet name="Sheet3" sheetId="5" r:id="rId5"/>
    <sheet name="Other Data" sheetId="2" r:id="rId6"/>
  </sheets>
  <definedNames>
    <definedName name="_xlnm._FilterDatabase" localSheetId="2" hidden="1">Data!$C$11:$G$3089</definedName>
    <definedName name="_xlcn.WorksheetConnection_acsample.xlsxlocations1" hidden="1">locations[]</definedName>
    <definedName name="_xlcn.WorksheetConnection_acsample.xlsxpeople1" hidden="1">people[]</definedName>
    <definedName name="_xlcn.WorksheetConnection_acsample.xlsxproducts1" hidden="1">products[]</definedName>
    <definedName name="_xlcn.WorksheetConnection_acsample.xlsxshipments1" hidden="1">shipments[]</definedName>
    <definedName name="Slicer_Category">#N/A</definedName>
    <definedName name="Slicer_Geo">#N/A</definedName>
    <definedName name="Timeline_Date">#N/A</definedName>
  </definedNames>
  <calcPr calcId="191029"/>
  <pivotCaches>
    <pivotCache cacheId="204" r:id="rId7"/>
    <pivotCache cacheId="207" r:id="rId8"/>
    <pivotCache cacheId="210" r:id="rId9"/>
    <pivotCache cacheId="249" r:id="rId10"/>
  </pivotCaches>
  <extLst>
    <ext xmlns:x14="http://schemas.microsoft.com/office/spreadsheetml/2009/9/main" uri="{876F7934-8845-4945-9796-88D515C7AA90}">
      <x14:pivotCaches>
        <pivotCache cacheId="2" r:id="rId11"/>
      </x14:pivotCaches>
    </ext>
    <ext xmlns:x14="http://schemas.microsoft.com/office/spreadsheetml/2009/9/main" uri="{BBE1A952-AA13-448e-AADC-164F8A28A991}">
      <x14:slicerCaches>
        <x14:slicerCache r:id="rId12"/>
        <x14:slicerCache r:id="rId13"/>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177" r:id="rId14"/>
      </x15:timelineCachePivotCaches>
    </ext>
    <ext xmlns:x15="http://schemas.microsoft.com/office/spreadsheetml/2010/11/main" uri="{D0CA8CA8-9F24-4464-BF8E-62219DCF47F9}">
      <x15:timelineCacheRefs>
        <x15:timelineCacheRef r:id="rId15"/>
      </x15:timelineCacheRef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hipments" name="shipments" connection="WorksheetConnection_ac-sample.xlsx!shipments"/>
          <x15:modelTable id="products" name="products" connection="WorksheetConnection_ac-sample.xlsx!products"/>
          <x15:modelTable id="people" name="people" connection="WorksheetConnection_ac-sample.xlsx!people"/>
          <x15:modelTable id="locations" name="locations" connection="WorksheetConnection_ac-sample.xlsx!locations"/>
        </x15:modelTables>
        <x15:modelRelationships>
          <x15:modelRelationship fromTable="shipments" fromColumn="Product" toTable="products" toColumn="Product"/>
          <x15:modelRelationship fromTable="shipments" fromColumn="Sales Person" toTable="people" toColumn="Sales person"/>
          <x15:modelRelationship fromTable="shipments" fromColumn="Clean Geo" toTable="locations" toColumn="Geo"/>
        </x15:modelRelationships>
        <x15:extLst>
          <ext xmlns:x16="http://schemas.microsoft.com/office/spreadsheetml/2014/11/main" uri="{9835A34E-60A6-4A7C-AAB8-D5F71C897F49}">
            <x16:modelTimeGroupings>
              <x16:modelTimeGrouping tableName="shipments" columnName="Date" columnId="Date">
                <x16:calculatedTimeColumn columnName="Date (Year)" columnId="Date (Year)" contentType="years" isSelected="1"/>
                <x16:calculatedTimeColumn columnName="Date (Quarter)" columnId="Date (Quarter)" contentType="quarters" isSelected="1"/>
                <x16:calculatedTimeColumn columnName="Date (Month Index)" columnId="Date (Month Index)" contentType="monthsindex" isSelected="1"/>
                <x16:calculatedTimeColumn columnName="Date (Month)" columnId="Date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4" l="1"/>
  <c r="H85" i="4"/>
  <c r="I85" i="4"/>
  <c r="J85" i="4"/>
  <c r="G73" i="4"/>
  <c r="H73" i="4"/>
  <c r="I73" i="4"/>
  <c r="J73" i="4"/>
  <c r="G74" i="4"/>
  <c r="H74" i="4"/>
  <c r="I74" i="4"/>
  <c r="J74" i="4"/>
  <c r="G75" i="4"/>
  <c r="H75" i="4"/>
  <c r="I75" i="4"/>
  <c r="J75" i="4"/>
  <c r="G76" i="4"/>
  <c r="H76" i="4"/>
  <c r="I76" i="4"/>
  <c r="J76" i="4"/>
  <c r="G77" i="4"/>
  <c r="H77" i="4"/>
  <c r="I77" i="4"/>
  <c r="J77" i="4"/>
  <c r="G78" i="4"/>
  <c r="H78" i="4"/>
  <c r="I78" i="4"/>
  <c r="J78" i="4"/>
  <c r="G79" i="4"/>
  <c r="H79" i="4"/>
  <c r="I79" i="4"/>
  <c r="J79" i="4"/>
  <c r="G80" i="4"/>
  <c r="H80" i="4"/>
  <c r="I80" i="4"/>
  <c r="J80" i="4"/>
  <c r="G81" i="4"/>
  <c r="H81" i="4"/>
  <c r="I81" i="4"/>
  <c r="J81" i="4"/>
  <c r="G82" i="4"/>
  <c r="H82" i="4"/>
  <c r="I82" i="4"/>
  <c r="J82" i="4"/>
  <c r="G83" i="4"/>
  <c r="H83" i="4"/>
  <c r="I83" i="4"/>
  <c r="J83" i="4"/>
  <c r="G84" i="4"/>
  <c r="H84" i="4"/>
  <c r="I84" i="4"/>
  <c r="Q72" i="4" s="1"/>
  <c r="J84" i="4"/>
  <c r="L84" i="4" s="1"/>
  <c r="J72" i="4"/>
  <c r="R73" i="4" s="1"/>
  <c r="I72" i="4"/>
  <c r="Q73" i="4" s="1"/>
  <c r="H72" i="4"/>
  <c r="G72" i="4"/>
  <c r="H156" i="4"/>
  <c r="H155" i="4"/>
  <c r="H151" i="4"/>
  <c r="H150" i="4"/>
  <c r="E9" i="4"/>
  <c r="D9" i="4"/>
  <c r="B9" i="4"/>
  <c r="C9" i="4"/>
  <c r="A9" i="4"/>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Q75" i="4" l="1"/>
  <c r="Q81" i="4" s="1"/>
  <c r="K80" i="4"/>
  <c r="M80" i="4" s="1"/>
  <c r="K74" i="4"/>
  <c r="M74" i="4" s="1"/>
  <c r="R72" i="4"/>
  <c r="R75" i="4" s="1"/>
  <c r="K72" i="4"/>
  <c r="M72" i="4" s="1"/>
  <c r="L80" i="4"/>
  <c r="L74" i="4"/>
  <c r="L82" i="4"/>
  <c r="L79" i="4"/>
  <c r="L76" i="4"/>
  <c r="L73" i="4"/>
  <c r="K82" i="4"/>
  <c r="M82" i="4" s="1"/>
  <c r="K79" i="4"/>
  <c r="M79" i="4" s="1"/>
  <c r="K76" i="4"/>
  <c r="M76" i="4" s="1"/>
  <c r="K73" i="4"/>
  <c r="M73" i="4" s="1"/>
  <c r="K83" i="4"/>
  <c r="M83" i="4" s="1"/>
  <c r="K81" i="4"/>
  <c r="M81" i="4" s="1"/>
  <c r="K77" i="4"/>
  <c r="M77" i="4" s="1"/>
  <c r="K75" i="4"/>
  <c r="M75" i="4" s="1"/>
  <c r="L72" i="4"/>
  <c r="L81" i="4"/>
  <c r="L78" i="4"/>
  <c r="L75" i="4"/>
  <c r="K78" i="4"/>
  <c r="M78" i="4" s="1"/>
  <c r="L83" i="4"/>
  <c r="L77" i="4"/>
  <c r="K84" i="4"/>
  <c r="M84" i="4" s="1"/>
  <c r="H153" i="4"/>
  <c r="H159" i="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9F97DAB-A2A7-44A0-89D7-78134D2AB06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F3A5DF5B-60D5-42F7-A078-226BEEF8D498}" name="WorksheetConnection_ac-sample.xlsx!locations" type="102" refreshedVersion="8" minRefreshableVersion="5">
    <extLst>
      <ext xmlns:x15="http://schemas.microsoft.com/office/spreadsheetml/2010/11/main" uri="{DE250136-89BD-433C-8126-D09CA5730AF9}">
        <x15:connection id="locations">
          <x15:rangePr sourceName="_xlcn.WorksheetConnection_acsample.xlsxlocations1"/>
        </x15:connection>
      </ext>
    </extLst>
  </connection>
  <connection id="3" xr16:uid="{81F7CBFE-C001-463D-B4F1-481DABA336E4}" name="WorksheetConnection_ac-sample.xlsx!people" type="102" refreshedVersion="8" minRefreshableVersion="5">
    <extLst>
      <ext xmlns:x15="http://schemas.microsoft.com/office/spreadsheetml/2010/11/main" uri="{DE250136-89BD-433C-8126-D09CA5730AF9}">
        <x15:connection id="people">
          <x15:rangePr sourceName="_xlcn.WorksheetConnection_acsample.xlsxpeople1"/>
        </x15:connection>
      </ext>
    </extLst>
  </connection>
  <connection id="4" xr16:uid="{7656F1D3-2221-4B66-BEE6-9C432E24531F}" name="WorksheetConnection_ac-sample.xlsx!products" type="102" refreshedVersion="8" minRefreshableVersion="5">
    <extLst>
      <ext xmlns:x15="http://schemas.microsoft.com/office/spreadsheetml/2010/11/main" uri="{DE250136-89BD-433C-8126-D09CA5730AF9}">
        <x15:connection id="products">
          <x15:rangePr sourceName="_xlcn.WorksheetConnection_acsample.xlsxproducts1"/>
        </x15:connection>
      </ext>
    </extLst>
  </connection>
  <connection id="5" xr16:uid="{AE6A5D80-B000-4A24-99E9-CDEEDEF14886}" name="WorksheetConnection_ac-sample.xlsx!shipments" type="102" refreshedVersion="8" minRefreshableVersion="5">
    <extLst>
      <ext xmlns:x15="http://schemas.microsoft.com/office/spreadsheetml/2010/11/main" uri="{DE250136-89BD-433C-8126-D09CA5730AF9}">
        <x15:connection id="shipments" autoDelete="1">
          <x15:rangePr sourceName="_xlcn.WorksheetConnection_acsample.xlsxshipments1"/>
        </x15:connection>
      </ext>
    </extLst>
  </connection>
</connections>
</file>

<file path=xl/sharedStrings.xml><?xml version="1.0" encoding="utf-8"?>
<sst xmlns="http://schemas.openxmlformats.org/spreadsheetml/2006/main" count="9507" uniqueCount="188">
  <si>
    <t>Product</t>
  </si>
  <si>
    <t>Amount</t>
  </si>
  <si>
    <t>Barr Faughny</t>
  </si>
  <si>
    <t>Gunar Cockshoot</t>
  </si>
  <si>
    <t>Almond Choco</t>
  </si>
  <si>
    <t>Gigi Bohling</t>
  </si>
  <si>
    <t>Curtice Advani</t>
  </si>
  <si>
    <t>Ches Bonnell</t>
  </si>
  <si>
    <t>Brien Boise</t>
  </si>
  <si>
    <t>Husein Augar</t>
  </si>
  <si>
    <t>Oby Sorrel</t>
  </si>
  <si>
    <t>Sales Person</t>
  </si>
  <si>
    <t>Geography</t>
  </si>
  <si>
    <t>Milk Bars</t>
  </si>
  <si>
    <t>50% Dark Bites</t>
  </si>
  <si>
    <t>Raspberry Choco</t>
  </si>
  <si>
    <t>Mint Chip Choco</t>
  </si>
  <si>
    <t>Eclairs</t>
  </si>
  <si>
    <t>Drinking Coco</t>
  </si>
  <si>
    <t>99% Dark &amp; Pure</t>
  </si>
  <si>
    <t>Orange Choco</t>
  </si>
  <si>
    <t>Spicy Special Slims</t>
  </si>
  <si>
    <t>After Nines</t>
  </si>
  <si>
    <t>Fruit &amp; Nut Bars</t>
  </si>
  <si>
    <t>85% Dark Bars</t>
  </si>
  <si>
    <t>White Choc</t>
  </si>
  <si>
    <t>Baker's Choco Chips</t>
  </si>
  <si>
    <t>Organic Choco Syrup</t>
  </si>
  <si>
    <t>Caramel Stuffed Bars</t>
  </si>
  <si>
    <t>Manuka Honey Choco</t>
  </si>
  <si>
    <t>70% Dark Bites</t>
  </si>
  <si>
    <t>Smooth Sliky Salty</t>
  </si>
  <si>
    <t>Choco Coated Almonds</t>
  </si>
  <si>
    <t>Peanut Butter Cubes</t>
  </si>
  <si>
    <t>India</t>
  </si>
  <si>
    <t>USA</t>
  </si>
  <si>
    <t>Canada</t>
  </si>
  <si>
    <t>New Zealand</t>
  </si>
  <si>
    <t>Australia</t>
  </si>
  <si>
    <t>UK</t>
  </si>
  <si>
    <t>Boxes</t>
  </si>
  <si>
    <t>Category</t>
  </si>
  <si>
    <t>Cost per box</t>
  </si>
  <si>
    <t>Bars</t>
  </si>
  <si>
    <t>Bites</t>
  </si>
  <si>
    <t>Other</t>
  </si>
  <si>
    <t>Geo</t>
  </si>
  <si>
    <t>Region</t>
  </si>
  <si>
    <t>APAC</t>
  </si>
  <si>
    <t>Americas</t>
  </si>
  <si>
    <t>Europe</t>
  </si>
  <si>
    <t>Date</t>
  </si>
  <si>
    <t>Sales person</t>
  </si>
  <si>
    <t>Team</t>
  </si>
  <si>
    <t>https://files.chandoo.org/pbix/img/men-1.jpg</t>
  </si>
  <si>
    <t>https://files.chandoo.org/pbix/img/men-2.jpg</t>
  </si>
  <si>
    <t>https://files.chandoo.org/pbix/img/men-3.jpg</t>
  </si>
  <si>
    <t>https://files.chandoo.org/pbix/img/men-5.jpg</t>
  </si>
  <si>
    <t>https://files.chandoo.org/pbix/img/men-6.jpg</t>
  </si>
  <si>
    <t>https://files.chandoo.org/pbix/img/men-7.jpg</t>
  </si>
  <si>
    <t>https://files.chandoo.org/pbix/img/men-4.jpg</t>
  </si>
  <si>
    <t>Picture</t>
  </si>
  <si>
    <t>Yummies</t>
  </si>
  <si>
    <t>Delish</t>
  </si>
  <si>
    <t>Wilone O'Kielt</t>
  </si>
  <si>
    <t>Madelene Upcott</t>
  </si>
  <si>
    <t>Andria Kimpton</t>
  </si>
  <si>
    <t>Marney O'Breen</t>
  </si>
  <si>
    <t>Dennison Crosswaite</t>
  </si>
  <si>
    <t>Rafaelita Blaksland</t>
  </si>
  <si>
    <t>Beverie Moffet</t>
  </si>
  <si>
    <t>Dotty Strutley</t>
  </si>
  <si>
    <t>Karlen McCaffrey</t>
  </si>
  <si>
    <t>Kaine Padly</t>
  </si>
  <si>
    <t>Kelci Walkden</t>
  </si>
  <si>
    <t>Jan Morforth</t>
  </si>
  <si>
    <t>Jucies</t>
  </si>
  <si>
    <t>https://files.chandoo.org/pbix/img/men-8.jpg</t>
  </si>
  <si>
    <t>https://files.chandoo.org/pbix/img/men-9.jpg</t>
  </si>
  <si>
    <t>https://files.chandoo.org/pbix/img/men-10.jpg</t>
  </si>
  <si>
    <t>https://files.chandoo.org/pbix/img/women-11.jpg</t>
  </si>
  <si>
    <t>https://files.chandoo.org/pbix/img/women-12.jpg</t>
  </si>
  <si>
    <t>https://files.chandoo.org/pbix/img/women-13.jpg</t>
  </si>
  <si>
    <t>https://files.chandoo.org/pbix/img/women-14.jpg</t>
  </si>
  <si>
    <t>https://files.chandoo.org/pbix/img/women-15.jpg</t>
  </si>
  <si>
    <t>https://files.chandoo.org/pbix/img/women-16.jpg</t>
  </si>
  <si>
    <t>https://files.chandoo.org/pbix/img/women-17.jpg</t>
  </si>
  <si>
    <t>https://files.chandoo.org/pbix/img/women-18.jpg</t>
  </si>
  <si>
    <t>https://files.chandoo.org/pbix/img/women-19.jpg</t>
  </si>
  <si>
    <t>https://files.chandoo.org/pbix/img/women-20.jpg</t>
  </si>
  <si>
    <t>Sample Data</t>
  </si>
  <si>
    <t>Van Tuxwell</t>
  </si>
  <si>
    <t>Mallorie Waber</t>
  </si>
  <si>
    <t>Roddy Speechley</t>
  </si>
  <si>
    <t>Jehu Rudeforth</t>
  </si>
  <si>
    <t>Camilla Castle</t>
  </si>
  <si>
    <t>Tempo</t>
  </si>
  <si>
    <t>https://files.chandoo.org/pbix/img/1.jpg</t>
  </si>
  <si>
    <t xml:space="preserve"> UK</t>
  </si>
  <si>
    <t xml:space="preserve">India </t>
  </si>
  <si>
    <t xml:space="preserve"> India</t>
  </si>
  <si>
    <t xml:space="preserve"> USA </t>
  </si>
  <si>
    <t xml:space="preserve"> New Zealand </t>
  </si>
  <si>
    <t xml:space="preserve">Canada </t>
  </si>
  <si>
    <t xml:space="preserve"> Australia </t>
  </si>
  <si>
    <t xml:space="preserve"> Canada </t>
  </si>
  <si>
    <t xml:space="preserve"> USA</t>
  </si>
  <si>
    <t xml:space="preserve"> UK </t>
  </si>
  <si>
    <t xml:space="preserve">USA </t>
  </si>
  <si>
    <t xml:space="preserve"> India </t>
  </si>
  <si>
    <t xml:space="preserve">UK </t>
  </si>
  <si>
    <t xml:space="preserve">New Zealand </t>
  </si>
  <si>
    <t xml:space="preserve">Australia </t>
  </si>
  <si>
    <t xml:space="preserve"> New Zealand</t>
  </si>
  <si>
    <t xml:space="preserve"> Canada</t>
  </si>
  <si>
    <t xml:space="preserve"> Australia</t>
  </si>
  <si>
    <t>KPIs</t>
  </si>
  <si>
    <t>Total Costs</t>
  </si>
  <si>
    <t>Total Revenues</t>
  </si>
  <si>
    <t>Total Profit</t>
  </si>
  <si>
    <t>Profit %</t>
  </si>
  <si>
    <t>Shipment Count</t>
  </si>
  <si>
    <t>Total Boxes</t>
  </si>
  <si>
    <t>MoM Growth Rate (Revenue)</t>
  </si>
  <si>
    <t>Revenue per box</t>
  </si>
  <si>
    <t>Revenue per shipment</t>
  </si>
  <si>
    <t>Profit Indicator</t>
  </si>
  <si>
    <t>Clean Geo</t>
  </si>
  <si>
    <t>Row Labels</t>
  </si>
  <si>
    <t>Grand Total</t>
  </si>
  <si>
    <t>2022</t>
  </si>
  <si>
    <t>Apr</t>
  </si>
  <si>
    <t>May</t>
  </si>
  <si>
    <t>Jun</t>
  </si>
  <si>
    <t>Jul</t>
  </si>
  <si>
    <t>Aug</t>
  </si>
  <si>
    <t>Sep</t>
  </si>
  <si>
    <t>Oct</t>
  </si>
  <si>
    <t>Nov</t>
  </si>
  <si>
    <t>Dec</t>
  </si>
  <si>
    <t>2023</t>
  </si>
  <si>
    <t>Jan</t>
  </si>
  <si>
    <t>Feb</t>
  </si>
  <si>
    <t>Mar</t>
  </si>
  <si>
    <t>Sum of Amount</t>
  </si>
  <si>
    <t>Requirement</t>
  </si>
  <si>
    <t>what is needed</t>
  </si>
  <si>
    <t xml:space="preserve">who </t>
  </si>
  <si>
    <t>why</t>
  </si>
  <si>
    <t>how</t>
  </si>
  <si>
    <t>how often</t>
  </si>
  <si>
    <t>mockup</t>
  </si>
  <si>
    <t>data</t>
  </si>
  <si>
    <t>collect</t>
  </si>
  <si>
    <t>clean</t>
  </si>
  <si>
    <t>model</t>
  </si>
  <si>
    <t>calculating KPIs</t>
  </si>
  <si>
    <t>Visuals</t>
  </si>
  <si>
    <t>present</t>
  </si>
  <si>
    <t>Improvement</t>
  </si>
  <si>
    <t>Cost</t>
  </si>
  <si>
    <t>Sum of Cost</t>
  </si>
  <si>
    <t>Total Shipments</t>
  </si>
  <si>
    <t>For dashboard</t>
  </si>
  <si>
    <t>Total</t>
  </si>
  <si>
    <t>Top 3 total</t>
  </si>
  <si>
    <t>Prop</t>
  </si>
  <si>
    <t>Country</t>
  </si>
  <si>
    <t>Country count</t>
  </si>
  <si>
    <t>Title</t>
  </si>
  <si>
    <t>Date (Year)</t>
  </si>
  <si>
    <t>Date (Month)</t>
  </si>
  <si>
    <t>Year</t>
  </si>
  <si>
    <t>Month</t>
  </si>
  <si>
    <t>Revenue</t>
  </si>
  <si>
    <t>Profit</t>
  </si>
  <si>
    <t>R MoM</t>
  </si>
  <si>
    <t>P MoM</t>
  </si>
  <si>
    <t>R MoM Indicator</t>
  </si>
  <si>
    <t>For Title</t>
  </si>
  <si>
    <t>Starting value</t>
  </si>
  <si>
    <t>Ending value</t>
  </si>
  <si>
    <t>R</t>
  </si>
  <si>
    <t>P</t>
  </si>
  <si>
    <t>% change</t>
  </si>
  <si>
    <t>Revenues grew by 301% to $1.12 mn year on year</t>
  </si>
  <si>
    <t>Sub-title</t>
  </si>
  <si>
    <t>Title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</si>
</sst>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164" formatCode="&quot;$&quot;#,##0"/>
    <numFmt numFmtId="165" formatCode="\$#,##0;\(\$#,##0\);\$#,##0"/>
    <numFmt numFmtId="166" formatCode="0.0%;\-0.0%;0.0%"/>
    <numFmt numFmtId="167" formatCode="&quot;$&quot;#,###.0,&quot;k&quot;"/>
    <numFmt numFmtId="168" formatCode="0.0%"/>
    <numFmt numFmtId="170" formatCode="&quot;$&quot;#,##0,&quot;k&quot;"/>
  </numFmts>
  <fonts count="6" x14ac:knownFonts="1">
    <font>
      <sz val="11"/>
      <color theme="1"/>
      <name val="Barlow Condensed Medium"/>
      <family val="2"/>
      <scheme val="minor"/>
    </font>
    <font>
      <sz val="28"/>
      <color theme="1"/>
      <name val="Segoe UI Light"/>
      <family val="2"/>
    </font>
    <font>
      <u/>
      <sz val="11"/>
      <color theme="10"/>
      <name val="Barlow Condensed Medium"/>
      <family val="2"/>
      <scheme val="minor"/>
    </font>
    <font>
      <sz val="11"/>
      <name val="Barlow Condensed Medium"/>
      <family val="2"/>
      <scheme val="minor"/>
    </font>
    <font>
      <b/>
      <sz val="11"/>
      <color theme="1"/>
      <name val="Barlow Condensed Medium"/>
      <scheme val="minor"/>
    </font>
    <font>
      <sz val="11"/>
      <color theme="1"/>
      <name val="Barlow Condensed Medium"/>
      <family val="2"/>
      <scheme val="minor"/>
    </font>
  </fonts>
  <fills count="5">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rgb="FFFFFF00"/>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9" fontId="5" fillId="0" borderId="0" applyFont="0" applyFill="0" applyBorder="0" applyAlignment="0" applyProtection="0"/>
  </cellStyleXfs>
  <cellXfs count="27">
    <xf numFmtId="0" fontId="0" fillId="0" borderId="0" xfId="0"/>
    <xf numFmtId="0" fontId="0" fillId="2" borderId="0" xfId="0" applyFill="1"/>
    <xf numFmtId="0" fontId="0" fillId="3" borderId="0" xfId="0" applyFill="1"/>
    <xf numFmtId="0" fontId="1" fillId="3" borderId="0" xfId="0" applyFont="1" applyFill="1" applyAlignment="1">
      <alignment vertical="center"/>
    </xf>
    <xf numFmtId="6" fontId="0" fillId="0" borderId="0" xfId="0" applyNumberFormat="1"/>
    <xf numFmtId="0" fontId="0" fillId="0" borderId="0" xfId="0" applyAlignment="1">
      <alignment horizontal="right"/>
    </xf>
    <xf numFmtId="8" fontId="0" fillId="0" borderId="0" xfId="0" applyNumberFormat="1"/>
    <xf numFmtId="14" fontId="0" fillId="0" borderId="0" xfId="0" applyNumberFormat="1"/>
    <xf numFmtId="0" fontId="3" fillId="0" borderId="0" xfId="0" applyFont="1"/>
    <xf numFmtId="0" fontId="3" fillId="0" borderId="0" xfId="1" applyFont="1"/>
    <xf numFmtId="0" fontId="3" fillId="0" borderId="0" xfId="1" applyFont="1" applyBorder="1"/>
    <xf numFmtId="0" fontId="2" fillId="0" borderId="0" xfId="1"/>
    <xf numFmtId="0" fontId="0" fillId="0" borderId="0" xfId="0" pivotButton="1"/>
    <xf numFmtId="0" fontId="0" fillId="0" borderId="0" xfId="0" applyAlignment="1">
      <alignment horizontal="left"/>
    </xf>
    <xf numFmtId="0" fontId="0" fillId="4" borderId="0" xfId="0" applyFill="1"/>
    <xf numFmtId="164" fontId="0" fillId="0" borderId="0" xfId="0" applyNumberFormat="1"/>
    <xf numFmtId="165" fontId="0" fillId="0" borderId="0" xfId="0" applyNumberFormat="1"/>
    <xf numFmtId="166" fontId="0" fillId="0" borderId="0" xfId="0" applyNumberFormat="1"/>
    <xf numFmtId="3" fontId="0" fillId="0" borderId="0" xfId="0" applyNumberFormat="1"/>
    <xf numFmtId="0" fontId="4" fillId="0" borderId="0" xfId="0" applyFont="1"/>
    <xf numFmtId="0" fontId="4" fillId="4" borderId="0" xfId="0" applyFont="1" applyFill="1"/>
    <xf numFmtId="167" fontId="0" fillId="0" borderId="0" xfId="0" applyNumberFormat="1"/>
    <xf numFmtId="0" fontId="0" fillId="4" borderId="0" xfId="0" applyFill="1" applyAlignment="1">
      <alignment horizontal="left"/>
    </xf>
    <xf numFmtId="0" fontId="0" fillId="0" borderId="0" xfId="0" applyAlignment="1">
      <alignment horizontal="left" vertical="top"/>
    </xf>
    <xf numFmtId="9" fontId="0" fillId="0" borderId="0" xfId="2" applyFont="1"/>
    <xf numFmtId="168" fontId="0" fillId="0" borderId="0" xfId="2" applyNumberFormat="1" applyFont="1"/>
    <xf numFmtId="170" fontId="0" fillId="0" borderId="0" xfId="0" applyNumberFormat="1"/>
  </cellXfs>
  <cellStyles count="3">
    <cellStyle name="Hyperlink" xfId="1" builtinId="8"/>
    <cellStyle name="Normal" xfId="0" builtinId="0"/>
    <cellStyle name="Percent" xfId="2" builtinId="5"/>
  </cellStyles>
  <dxfs count="10">
    <dxf>
      <fill>
        <patternFill patternType="solid">
          <bgColor rgb="FFFFFF00"/>
        </patternFill>
      </fill>
    </dxf>
    <dxf>
      <fill>
        <patternFill patternType="solid">
          <bgColor rgb="FFFFFF00"/>
        </patternFill>
      </fill>
    </dxf>
    <dxf>
      <fill>
        <patternFill patternType="solid">
          <bgColor rgb="FFFFFF00"/>
        </patternFill>
      </fill>
    </dxf>
    <dxf>
      <font>
        <color rgb="FF9C0006"/>
      </font>
      <fill>
        <patternFill>
          <bgColor rgb="FFFFC7CE"/>
        </patternFill>
      </fill>
    </dxf>
    <dxf>
      <font>
        <strike val="0"/>
        <outline val="0"/>
        <shadow val="0"/>
        <u val="none"/>
        <vertAlign val="baseline"/>
        <sz val="11"/>
        <color auto="1"/>
        <name val="Barlow Condensed Medium"/>
        <family val="2"/>
        <scheme val="minor"/>
      </font>
    </dxf>
    <dxf>
      <numFmt numFmtId="12" formatCode="&quot;$&quot;#,##0.00_);[Red]\(&quot;$&quot;#,##0.00\)"/>
    </dxf>
    <dxf>
      <numFmt numFmtId="0" formatCode="General"/>
    </dxf>
    <dxf>
      <numFmt numFmtId="0" formatCode="General"/>
    </dxf>
    <dxf>
      <numFmt numFmtId="10" formatCode="&quot;$&quot;#,##0_);[Red]\(&quot;$&quot;#,##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microsoft.com/office/2007/relationships/slicerCache" Target="slicerCaches/slicerCache2.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pivotCacheDefinition" Target="pivotCache/pivotCacheDefinition1.xml"/><Relationship Id="rId12" Type="http://schemas.microsoft.com/office/2007/relationships/slicerCache" Target="slicerCaches/slicerCache1.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5.xml"/><Relationship Id="rId5" Type="http://schemas.openxmlformats.org/officeDocument/2006/relationships/worksheet" Target="worksheets/sheet5.xml"/><Relationship Id="rId15" Type="http://schemas.microsoft.com/office/2011/relationships/timelineCache" Target="timelineCaches/timelineCache1.xml"/><Relationship Id="rId10" Type="http://schemas.openxmlformats.org/officeDocument/2006/relationships/pivotCacheDefinition" Target="pivotCache/pivotCacheDefinition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[ac-sample-day2.xlsx]Pivots!PivotTable3</c:name>
    <c:fmtId val="7"/>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Barlow Condensed Light" panose="00000406000000000000" pitchFamily="2"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Pivots!$B$150</c:f>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Barlow Condensed Light" panose="00000406000000000000" pitchFamily="2"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Pivots!$A$151:$A$173</c:f>
              <c:strCache>
                <c:ptCount val="22"/>
                <c:pt idx="0">
                  <c:v>Raspberry Choco</c:v>
                </c:pt>
                <c:pt idx="1">
                  <c:v>Milk Bars</c:v>
                </c:pt>
                <c:pt idx="2">
                  <c:v>85% Dark Bars</c:v>
                </c:pt>
                <c:pt idx="3">
                  <c:v>Manuka Honey Choco</c:v>
                </c:pt>
                <c:pt idx="4">
                  <c:v>Fruit &amp; Nut Bars</c:v>
                </c:pt>
                <c:pt idx="5">
                  <c:v>Smooth Sliky Salty</c:v>
                </c:pt>
                <c:pt idx="6">
                  <c:v>Mint Chip Choco</c:v>
                </c:pt>
                <c:pt idx="7">
                  <c:v>Eclairs</c:v>
                </c:pt>
                <c:pt idx="8">
                  <c:v>After Nines</c:v>
                </c:pt>
                <c:pt idx="9">
                  <c:v>Choco Coated Almonds</c:v>
                </c:pt>
                <c:pt idx="10">
                  <c:v>50% Dark Bites</c:v>
                </c:pt>
                <c:pt idx="11">
                  <c:v>Organic Choco Syrup</c:v>
                </c:pt>
                <c:pt idx="12">
                  <c:v>Almond Choco</c:v>
                </c:pt>
                <c:pt idx="13">
                  <c:v>White Choc</c:v>
                </c:pt>
                <c:pt idx="14">
                  <c:v>Orange Choco</c:v>
                </c:pt>
                <c:pt idx="15">
                  <c:v>Caramel Stuffed Bars</c:v>
                </c:pt>
                <c:pt idx="16">
                  <c:v>70% Dark Bites</c:v>
                </c:pt>
                <c:pt idx="17">
                  <c:v>Baker's Choco Chips</c:v>
                </c:pt>
                <c:pt idx="18">
                  <c:v>99% Dark &amp; Pure</c:v>
                </c:pt>
                <c:pt idx="19">
                  <c:v>Peanut Butter Cubes</c:v>
                </c:pt>
                <c:pt idx="20">
                  <c:v>Spicy Special Slims</c:v>
                </c:pt>
                <c:pt idx="21">
                  <c:v>Drinking Coco</c:v>
                </c:pt>
              </c:strCache>
            </c:strRef>
          </c:cat>
          <c:val>
            <c:numRef>
              <c:f>Pivots!$B$151:$B$173</c:f>
              <c:numCache>
                <c:formatCode>"$"#,###.0,"k"</c:formatCode>
                <c:ptCount val="22"/>
                <c:pt idx="0">
                  <c:v>175763</c:v>
                </c:pt>
                <c:pt idx="1">
                  <c:v>160685</c:v>
                </c:pt>
                <c:pt idx="2">
                  <c:v>150241</c:v>
                </c:pt>
                <c:pt idx="3">
                  <c:v>134589</c:v>
                </c:pt>
                <c:pt idx="4">
                  <c:v>127722</c:v>
                </c:pt>
                <c:pt idx="5">
                  <c:v>123529</c:v>
                </c:pt>
                <c:pt idx="6">
                  <c:v>122500</c:v>
                </c:pt>
                <c:pt idx="7">
                  <c:v>119595</c:v>
                </c:pt>
                <c:pt idx="8">
                  <c:v>110285</c:v>
                </c:pt>
                <c:pt idx="9">
                  <c:v>108794</c:v>
                </c:pt>
                <c:pt idx="10">
                  <c:v>105693</c:v>
                </c:pt>
                <c:pt idx="11">
                  <c:v>105308</c:v>
                </c:pt>
                <c:pt idx="12">
                  <c:v>105119</c:v>
                </c:pt>
                <c:pt idx="13">
                  <c:v>101717</c:v>
                </c:pt>
                <c:pt idx="14">
                  <c:v>97825</c:v>
                </c:pt>
                <c:pt idx="15">
                  <c:v>86947</c:v>
                </c:pt>
                <c:pt idx="16">
                  <c:v>86898</c:v>
                </c:pt>
                <c:pt idx="17">
                  <c:v>78890</c:v>
                </c:pt>
                <c:pt idx="18">
                  <c:v>78645</c:v>
                </c:pt>
                <c:pt idx="19">
                  <c:v>74417</c:v>
                </c:pt>
                <c:pt idx="20">
                  <c:v>73731</c:v>
                </c:pt>
                <c:pt idx="21">
                  <c:v>56504</c:v>
                </c:pt>
              </c:numCache>
            </c:numRef>
          </c:val>
          <c:extLst>
            <c:ext xmlns:c16="http://schemas.microsoft.com/office/drawing/2014/chart" uri="{C3380CC4-5D6E-409C-BE32-E72D297353CC}">
              <c16:uniqueId val="{00000000-BEB7-42C9-9334-C980DCB39874}"/>
            </c:ext>
          </c:extLst>
        </c:ser>
        <c:dLbls>
          <c:showLegendKey val="0"/>
          <c:showVal val="0"/>
          <c:showCatName val="0"/>
          <c:showSerName val="0"/>
          <c:showPercent val="0"/>
          <c:showBubbleSize val="0"/>
        </c:dLbls>
        <c:gapWidth val="20"/>
        <c:axId val="89906847"/>
        <c:axId val="1257975615"/>
      </c:barChart>
      <c:catAx>
        <c:axId val="8990684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Barlow Condensed Light" panose="00000406000000000000" pitchFamily="2" charset="0"/>
                <a:ea typeface="+mn-ea"/>
                <a:cs typeface="+mn-cs"/>
              </a:defRPr>
            </a:pPr>
            <a:endParaRPr lang="en-US"/>
          </a:p>
        </c:txPr>
        <c:crossAx val="1257975615"/>
        <c:crosses val="autoZero"/>
        <c:auto val="1"/>
        <c:lblAlgn val="ctr"/>
        <c:lblOffset val="100"/>
        <c:noMultiLvlLbl val="0"/>
      </c:catAx>
      <c:valAx>
        <c:axId val="1257975615"/>
        <c:scaling>
          <c:orientation val="minMax"/>
        </c:scaling>
        <c:delete val="1"/>
        <c:axPos val="t"/>
        <c:numFmt formatCode="&quot;$&quot;#,###.0,&quot;k&quot;" sourceLinked="1"/>
        <c:majorTickMark val="none"/>
        <c:minorTickMark val="none"/>
        <c:tickLblPos val="nextTo"/>
        <c:crossAx val="899068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[ac-sample-day2.xlsx]Pivots!PivotTable3</c:name>
    <c:fmtId val="1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Pivots!$B$150</c:f>
              <c:strCache>
                <c:ptCount val="1"/>
                <c:pt idx="0">
                  <c:v>Total</c:v>
                </c:pt>
              </c:strCache>
            </c:strRef>
          </c:tx>
          <c:spPr>
            <a:solidFill>
              <a:schemeClr val="accent6"/>
            </a:solidFill>
            <a:ln>
              <a:noFill/>
            </a:ln>
            <a:effectLst/>
          </c:spPr>
          <c:invertIfNegative val="0"/>
          <c:cat>
            <c:strRef>
              <c:f>Pivots!$A$151:$A$173</c:f>
              <c:strCache>
                <c:ptCount val="22"/>
                <c:pt idx="0">
                  <c:v>Raspberry Choco</c:v>
                </c:pt>
                <c:pt idx="1">
                  <c:v>Milk Bars</c:v>
                </c:pt>
                <c:pt idx="2">
                  <c:v>85% Dark Bars</c:v>
                </c:pt>
                <c:pt idx="3">
                  <c:v>Manuka Honey Choco</c:v>
                </c:pt>
                <c:pt idx="4">
                  <c:v>Fruit &amp; Nut Bars</c:v>
                </c:pt>
                <c:pt idx="5">
                  <c:v>Smooth Sliky Salty</c:v>
                </c:pt>
                <c:pt idx="6">
                  <c:v>Mint Chip Choco</c:v>
                </c:pt>
                <c:pt idx="7">
                  <c:v>Eclairs</c:v>
                </c:pt>
                <c:pt idx="8">
                  <c:v>After Nines</c:v>
                </c:pt>
                <c:pt idx="9">
                  <c:v>Choco Coated Almonds</c:v>
                </c:pt>
                <c:pt idx="10">
                  <c:v>50% Dark Bites</c:v>
                </c:pt>
                <c:pt idx="11">
                  <c:v>Organic Choco Syrup</c:v>
                </c:pt>
                <c:pt idx="12">
                  <c:v>Almond Choco</c:v>
                </c:pt>
                <c:pt idx="13">
                  <c:v>White Choc</c:v>
                </c:pt>
                <c:pt idx="14">
                  <c:v>Orange Choco</c:v>
                </c:pt>
                <c:pt idx="15">
                  <c:v>Caramel Stuffed Bars</c:v>
                </c:pt>
                <c:pt idx="16">
                  <c:v>70% Dark Bites</c:v>
                </c:pt>
                <c:pt idx="17">
                  <c:v>Baker's Choco Chips</c:v>
                </c:pt>
                <c:pt idx="18">
                  <c:v>99% Dark &amp; Pure</c:v>
                </c:pt>
                <c:pt idx="19">
                  <c:v>Peanut Butter Cubes</c:v>
                </c:pt>
                <c:pt idx="20">
                  <c:v>Spicy Special Slims</c:v>
                </c:pt>
                <c:pt idx="21">
                  <c:v>Drinking Coco</c:v>
                </c:pt>
              </c:strCache>
            </c:strRef>
          </c:cat>
          <c:val>
            <c:numRef>
              <c:f>Pivots!$B$151:$B$173</c:f>
              <c:numCache>
                <c:formatCode>"$"#,###.0,"k"</c:formatCode>
                <c:ptCount val="22"/>
                <c:pt idx="0">
                  <c:v>175763</c:v>
                </c:pt>
                <c:pt idx="1">
                  <c:v>160685</c:v>
                </c:pt>
                <c:pt idx="2">
                  <c:v>150241</c:v>
                </c:pt>
                <c:pt idx="3">
                  <c:v>134589</c:v>
                </c:pt>
                <c:pt idx="4">
                  <c:v>127722</c:v>
                </c:pt>
                <c:pt idx="5">
                  <c:v>123529</c:v>
                </c:pt>
                <c:pt idx="6">
                  <c:v>122500</c:v>
                </c:pt>
                <c:pt idx="7">
                  <c:v>119595</c:v>
                </c:pt>
                <c:pt idx="8">
                  <c:v>110285</c:v>
                </c:pt>
                <c:pt idx="9">
                  <c:v>108794</c:v>
                </c:pt>
                <c:pt idx="10">
                  <c:v>105693</c:v>
                </c:pt>
                <c:pt idx="11">
                  <c:v>105308</c:v>
                </c:pt>
                <c:pt idx="12">
                  <c:v>105119</c:v>
                </c:pt>
                <c:pt idx="13">
                  <c:v>101717</c:v>
                </c:pt>
                <c:pt idx="14">
                  <c:v>97825</c:v>
                </c:pt>
                <c:pt idx="15">
                  <c:v>86947</c:v>
                </c:pt>
                <c:pt idx="16">
                  <c:v>86898</c:v>
                </c:pt>
                <c:pt idx="17">
                  <c:v>78890</c:v>
                </c:pt>
                <c:pt idx="18">
                  <c:v>78645</c:v>
                </c:pt>
                <c:pt idx="19">
                  <c:v>74417</c:v>
                </c:pt>
                <c:pt idx="20">
                  <c:v>73731</c:v>
                </c:pt>
                <c:pt idx="21">
                  <c:v>56504</c:v>
                </c:pt>
              </c:numCache>
            </c:numRef>
          </c:val>
          <c:extLst>
            <c:ext xmlns:c16="http://schemas.microsoft.com/office/drawing/2014/chart" uri="{C3380CC4-5D6E-409C-BE32-E72D297353CC}">
              <c16:uniqueId val="{00000000-8F3F-4F43-A0AA-14BE49F2CBFE}"/>
            </c:ext>
          </c:extLst>
        </c:ser>
        <c:dLbls>
          <c:showLegendKey val="0"/>
          <c:showVal val="0"/>
          <c:showCatName val="0"/>
          <c:showSerName val="0"/>
          <c:showPercent val="0"/>
          <c:showBubbleSize val="0"/>
        </c:dLbls>
        <c:gapWidth val="20"/>
        <c:axId val="89906847"/>
        <c:axId val="1257975615"/>
      </c:barChart>
      <c:catAx>
        <c:axId val="8990684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Barlow Condensed Light" panose="00000406000000000000" pitchFamily="2" charset="0"/>
                <a:ea typeface="+mn-ea"/>
                <a:cs typeface="+mn-cs"/>
              </a:defRPr>
            </a:pPr>
            <a:endParaRPr lang="en-US"/>
          </a:p>
        </c:txPr>
        <c:crossAx val="1257975615"/>
        <c:crosses val="autoZero"/>
        <c:auto val="1"/>
        <c:lblAlgn val="ctr"/>
        <c:lblOffset val="100"/>
        <c:noMultiLvlLbl val="0"/>
      </c:catAx>
      <c:valAx>
        <c:axId val="1257975615"/>
        <c:scaling>
          <c:orientation val="minMax"/>
        </c:scaling>
        <c:delete val="0"/>
        <c:axPos val="t"/>
        <c:majorGridlines>
          <c:spPr>
            <a:ln w="9525" cap="flat" cmpd="sng" algn="ctr">
              <a:solidFill>
                <a:schemeClr val="tx1">
                  <a:lumMod val="15000"/>
                  <a:lumOff val="85000"/>
                </a:schemeClr>
              </a:solidFill>
              <a:round/>
            </a:ln>
            <a:effectLst/>
          </c:spPr>
        </c:majorGridlines>
        <c:numFmt formatCode="&quot;$&quot;#,###.0,&quot;k&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Barlow Condensed Light" panose="00000406000000000000" pitchFamily="2" charset="0"/>
                <a:ea typeface="+mn-ea"/>
                <a:cs typeface="+mn-cs"/>
              </a:defRPr>
            </a:pPr>
            <a:endParaRPr lang="en-US"/>
          </a:p>
        </c:txPr>
        <c:crossAx val="899068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Pivots!$I$71</c:f>
              <c:strCache>
                <c:ptCount val="1"/>
                <c:pt idx="0">
                  <c:v>Revenue</c:v>
                </c:pt>
              </c:strCache>
            </c:strRef>
          </c:tx>
          <c:spPr>
            <a:ln w="28575" cap="rnd">
              <a:solidFill>
                <a:schemeClr val="accent6"/>
              </a:solidFill>
              <a:round/>
            </a:ln>
            <a:effectLst/>
          </c:spPr>
          <c:marker>
            <c:symbol val="none"/>
          </c:marker>
          <c:dLbls>
            <c:dLbl>
              <c:idx val="0"/>
              <c:tx>
                <c:rich>
                  <a:bodyPr/>
                  <a:lstStyle/>
                  <a:p>
                    <a:fld id="{506EFDB0-1C69-49FC-8497-E220D15F3A2E}" type="CELLRANGE">
                      <a:rPr lang="en-US"/>
                      <a:pPr/>
                      <a:t>[CELLRANGE]</a:t>
                    </a:fld>
                    <a:endParaRPr lang="en-US" baseline="0"/>
                  </a:p>
                  <a:p>
                    <a:fld id="{7CFB983F-28AC-462C-A8F1-6AD24E0E41D6}"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305-4A89-A912-7714D42A0631}"/>
                </c:ext>
              </c:extLst>
            </c:dLbl>
            <c:dLbl>
              <c:idx val="1"/>
              <c:tx>
                <c:rich>
                  <a:bodyPr/>
                  <a:lstStyle/>
                  <a:p>
                    <a:fld id="{D94721A2-F5B1-4646-A68D-6B3C83C8CAEC}" type="CELLRANGE">
                      <a:rPr lang="en-US"/>
                      <a:pPr/>
                      <a:t>[CELLRANGE]</a:t>
                    </a:fld>
                    <a:endParaRPr lang="en-US" baseline="0"/>
                  </a:p>
                  <a:p>
                    <a:fld id="{0ABE6A40-EAF6-4C14-9B4F-6B8655C9BACB}"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305-4A89-A912-7714D42A0631}"/>
                </c:ext>
              </c:extLst>
            </c:dLbl>
            <c:dLbl>
              <c:idx val="2"/>
              <c:tx>
                <c:rich>
                  <a:bodyPr/>
                  <a:lstStyle/>
                  <a:p>
                    <a:fld id="{06C2E7B9-2F79-4CDC-87CB-7DBC5E69282A}" type="CELLRANGE">
                      <a:rPr lang="en-US"/>
                      <a:pPr/>
                      <a:t>[CELLRANGE]</a:t>
                    </a:fld>
                    <a:endParaRPr lang="en-US" baseline="0"/>
                  </a:p>
                  <a:p>
                    <a:fld id="{03B1F114-A44A-4F77-9EDA-84EF15ACC071}"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C305-4A89-A912-7714D42A0631}"/>
                </c:ext>
              </c:extLst>
            </c:dLbl>
            <c:dLbl>
              <c:idx val="3"/>
              <c:tx>
                <c:rich>
                  <a:bodyPr/>
                  <a:lstStyle/>
                  <a:p>
                    <a:fld id="{B5E837BB-3D76-4029-9E59-ADCC4B7D566B}" type="CELLRANGE">
                      <a:rPr lang="en-US"/>
                      <a:pPr/>
                      <a:t>[CELLRANGE]</a:t>
                    </a:fld>
                    <a:endParaRPr lang="en-US" baseline="0"/>
                  </a:p>
                  <a:p>
                    <a:fld id="{5E8D6FF4-5FCB-4810-B675-3730FDA0C7F9}"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305-4A89-A912-7714D42A0631}"/>
                </c:ext>
              </c:extLst>
            </c:dLbl>
            <c:dLbl>
              <c:idx val="4"/>
              <c:tx>
                <c:rich>
                  <a:bodyPr/>
                  <a:lstStyle/>
                  <a:p>
                    <a:fld id="{7958D5EC-155E-4106-B641-361970D7C18F}" type="CELLRANGE">
                      <a:rPr lang="en-US"/>
                      <a:pPr/>
                      <a:t>[CELLRANGE]</a:t>
                    </a:fld>
                    <a:endParaRPr lang="en-US" baseline="0"/>
                  </a:p>
                  <a:p>
                    <a:fld id="{52A2CCF8-E129-4243-B32A-3E5D2C90F5F3}"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C305-4A89-A912-7714D42A0631}"/>
                </c:ext>
              </c:extLst>
            </c:dLbl>
            <c:dLbl>
              <c:idx val="5"/>
              <c:tx>
                <c:rich>
                  <a:bodyPr/>
                  <a:lstStyle/>
                  <a:p>
                    <a:fld id="{5D2B4114-44C6-4A7E-987B-6FB7343253F6}" type="CELLRANGE">
                      <a:rPr lang="en-US"/>
                      <a:pPr/>
                      <a:t>[CELLRANGE]</a:t>
                    </a:fld>
                    <a:endParaRPr lang="en-US" baseline="0"/>
                  </a:p>
                  <a:p>
                    <a:fld id="{10E30037-9F64-4B4A-A505-325285BB4645}"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305-4A89-A912-7714D42A0631}"/>
                </c:ext>
              </c:extLst>
            </c:dLbl>
            <c:dLbl>
              <c:idx val="6"/>
              <c:tx>
                <c:rich>
                  <a:bodyPr/>
                  <a:lstStyle/>
                  <a:p>
                    <a:fld id="{CC2CA7DF-07BE-461C-B05F-A9DAC049766B}" type="CELLRANGE">
                      <a:rPr lang="en-US"/>
                      <a:pPr/>
                      <a:t>[CELLRANGE]</a:t>
                    </a:fld>
                    <a:endParaRPr lang="en-US" baseline="0"/>
                  </a:p>
                  <a:p>
                    <a:fld id="{39172177-F0C9-4FD6-AA08-AB4384792139}"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305-4A89-A912-7714D42A0631}"/>
                </c:ext>
              </c:extLst>
            </c:dLbl>
            <c:dLbl>
              <c:idx val="7"/>
              <c:tx>
                <c:rich>
                  <a:bodyPr/>
                  <a:lstStyle/>
                  <a:p>
                    <a:fld id="{4652E558-D65F-474B-83E0-B15FEF65D301}" type="CELLRANGE">
                      <a:rPr lang="en-US"/>
                      <a:pPr/>
                      <a:t>[CELLRANGE]</a:t>
                    </a:fld>
                    <a:endParaRPr lang="en-US" baseline="0"/>
                  </a:p>
                  <a:p>
                    <a:fld id="{6421A30B-E0BF-461E-AA2D-C0F035876357}"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305-4A89-A912-7714D42A0631}"/>
                </c:ext>
              </c:extLst>
            </c:dLbl>
            <c:dLbl>
              <c:idx val="8"/>
              <c:tx>
                <c:rich>
                  <a:bodyPr/>
                  <a:lstStyle/>
                  <a:p>
                    <a:fld id="{ACF10A49-AAF8-4D2F-861A-B545A3B62B22}" type="CELLRANGE">
                      <a:rPr lang="en-US"/>
                      <a:pPr/>
                      <a:t>[CELLRANGE]</a:t>
                    </a:fld>
                    <a:endParaRPr lang="en-US" baseline="0"/>
                  </a:p>
                  <a:p>
                    <a:fld id="{59FCBF5E-8B9D-4CA7-B147-3ABF28357D91}"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305-4A89-A912-7714D42A0631}"/>
                </c:ext>
              </c:extLst>
            </c:dLbl>
            <c:dLbl>
              <c:idx val="9"/>
              <c:tx>
                <c:rich>
                  <a:bodyPr/>
                  <a:lstStyle/>
                  <a:p>
                    <a:fld id="{5415B132-555B-4CF0-B16F-7E63C500AE03}" type="CELLRANGE">
                      <a:rPr lang="en-US"/>
                      <a:pPr/>
                      <a:t>[CELLRANGE]</a:t>
                    </a:fld>
                    <a:endParaRPr lang="en-US" baseline="0"/>
                  </a:p>
                  <a:p>
                    <a:fld id="{E044AD5C-3ECE-492A-8C65-B71261A26E56}"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305-4A89-A912-7714D42A0631}"/>
                </c:ext>
              </c:extLst>
            </c:dLbl>
            <c:dLbl>
              <c:idx val="10"/>
              <c:tx>
                <c:rich>
                  <a:bodyPr/>
                  <a:lstStyle/>
                  <a:p>
                    <a:fld id="{DFD816A0-CC71-4DD7-B9D9-475F39E04739}" type="CELLRANGE">
                      <a:rPr lang="en-US"/>
                      <a:pPr/>
                      <a:t>[CELLRANGE]</a:t>
                    </a:fld>
                    <a:endParaRPr lang="en-US" baseline="0"/>
                  </a:p>
                  <a:p>
                    <a:fld id="{55B23062-B0D8-44F2-8E29-CF711917CF7B}"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305-4A89-A912-7714D42A0631}"/>
                </c:ext>
              </c:extLst>
            </c:dLbl>
            <c:dLbl>
              <c:idx val="11"/>
              <c:tx>
                <c:rich>
                  <a:bodyPr/>
                  <a:lstStyle/>
                  <a:p>
                    <a:fld id="{0EE2794D-BD2E-4AFF-A113-5163E260D496}" type="CELLRANGE">
                      <a:rPr lang="en-US"/>
                      <a:pPr/>
                      <a:t>[CELLRANGE]</a:t>
                    </a:fld>
                    <a:endParaRPr lang="en-US" baseline="0"/>
                  </a:p>
                  <a:p>
                    <a:fld id="{008ACF5D-1103-4168-B14B-C960622D264E}"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305-4A89-A912-7714D42A0631}"/>
                </c:ext>
              </c:extLst>
            </c:dLbl>
            <c:dLbl>
              <c:idx val="12"/>
              <c:tx>
                <c:rich>
                  <a:bodyPr/>
                  <a:lstStyle/>
                  <a:p>
                    <a:fld id="{3591364E-F290-4390-8B58-90E1B1C1551A}" type="CELLRANGE">
                      <a:rPr lang="en-US"/>
                      <a:pPr/>
                      <a:t>[CELLRANGE]</a:t>
                    </a:fld>
                    <a:endParaRPr lang="en-US" baseline="0"/>
                  </a:p>
                  <a:p>
                    <a:fld id="{E7A2A4C2-276E-4FBB-95E6-A5B9B197613B}" type="VALUE">
                      <a:rPr lang="en-US"/>
                      <a:pPr/>
                      <a:t>[VALUE]</a:t>
                    </a:fld>
                    <a:endParaRPr lang="en-US"/>
                  </a:p>
                </c:rich>
              </c:tx>
              <c:dLblPos val="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305-4A89-A912-7714D42A063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Barlow Condensed Light" panose="00000406000000000000" pitchFamily="2" charset="0"/>
                    <a:ea typeface="+mn-ea"/>
                    <a:cs typeface="+mn-cs"/>
                  </a:defRPr>
                </a:pPr>
                <a:endParaRPr lang="en-US"/>
              </a:p>
            </c:txPr>
            <c:dLblPos val="t"/>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Pivots!$G$72:$H$84</c:f>
              <c:multiLvlStrCache>
                <c:ptCount val="13"/>
                <c:lvl>
                  <c:pt idx="0">
                    <c:v>Aug</c:v>
                  </c:pt>
                  <c:pt idx="1">
                    <c:v>Jul</c:v>
                  </c:pt>
                  <c:pt idx="2">
                    <c:v>Jun</c:v>
                  </c:pt>
                  <c:pt idx="3">
                    <c:v>May</c:v>
                  </c:pt>
                  <c:pt idx="4">
                    <c:v>Apr</c:v>
                  </c:pt>
                  <c:pt idx="5">
                    <c:v>Mar</c:v>
                  </c:pt>
                  <c:pt idx="6">
                    <c:v>Feb</c:v>
                  </c:pt>
                  <c:pt idx="7">
                    <c:v>Jan</c:v>
                  </c:pt>
                  <c:pt idx="8">
                    <c:v>Dec</c:v>
                  </c:pt>
                  <c:pt idx="9">
                    <c:v>Nov</c:v>
                  </c:pt>
                  <c:pt idx="10">
                    <c:v>Oct</c:v>
                  </c:pt>
                  <c:pt idx="11">
                    <c:v>Sep</c:v>
                  </c:pt>
                  <c:pt idx="12">
                    <c:v>Aug</c:v>
                  </c:pt>
                </c:lvl>
                <c:lvl>
                  <c:pt idx="0">
                    <c:v>2023</c:v>
                  </c:pt>
                  <c:pt idx="1">
                    <c:v>2023</c:v>
                  </c:pt>
                  <c:pt idx="2">
                    <c:v>2023</c:v>
                  </c:pt>
                  <c:pt idx="3">
                    <c:v>2023</c:v>
                  </c:pt>
                  <c:pt idx="4">
                    <c:v>2023</c:v>
                  </c:pt>
                  <c:pt idx="5">
                    <c:v>2023</c:v>
                  </c:pt>
                  <c:pt idx="6">
                    <c:v>2023</c:v>
                  </c:pt>
                  <c:pt idx="7">
                    <c:v>2023</c:v>
                  </c:pt>
                  <c:pt idx="8">
                    <c:v>2022</c:v>
                  </c:pt>
                  <c:pt idx="9">
                    <c:v>2022</c:v>
                  </c:pt>
                  <c:pt idx="10">
                    <c:v>2022</c:v>
                  </c:pt>
                  <c:pt idx="11">
                    <c:v>2022</c:v>
                  </c:pt>
                  <c:pt idx="12">
                    <c:v>2022</c:v>
                  </c:pt>
                </c:lvl>
              </c:multiLvlStrCache>
            </c:multiLvlStrRef>
          </c:cat>
          <c:val>
            <c:numRef>
              <c:f>Pivots!$I$72:$I$84</c:f>
              <c:numCache>
                <c:formatCode>"$"#,##0,"k"</c:formatCode>
                <c:ptCount val="13"/>
                <c:pt idx="0">
                  <c:v>608524</c:v>
                </c:pt>
                <c:pt idx="1">
                  <c:v>556115</c:v>
                </c:pt>
                <c:pt idx="2">
                  <c:v>516285</c:v>
                </c:pt>
                <c:pt idx="3">
                  <c:v>620312</c:v>
                </c:pt>
                <c:pt idx="4">
                  <c:v>529648</c:v>
                </c:pt>
                <c:pt idx="5">
                  <c:v>575463</c:v>
                </c:pt>
                <c:pt idx="6">
                  <c:v>524104</c:v>
                </c:pt>
                <c:pt idx="7">
                  <c:v>747474</c:v>
                </c:pt>
                <c:pt idx="8">
                  <c:v>372582</c:v>
                </c:pt>
                <c:pt idx="9">
                  <c:v>362418</c:v>
                </c:pt>
                <c:pt idx="10">
                  <c:v>346563</c:v>
                </c:pt>
                <c:pt idx="11">
                  <c:v>207438</c:v>
                </c:pt>
                <c:pt idx="12">
                  <c:v>123375</c:v>
                </c:pt>
              </c:numCache>
            </c:numRef>
          </c:val>
          <c:smooth val="0"/>
          <c:extLst>
            <c:ext xmlns:c15="http://schemas.microsoft.com/office/drawing/2012/chart" uri="{02D57815-91ED-43cb-92C2-25804820EDAC}">
              <c15:datalabelsRange>
                <c15:f>Pivots!$M$72:$M$84</c15:f>
                <c15:dlblRangeCache>
                  <c:ptCount val="13"/>
                  <c:pt idx="0">
                    <c:v>🟢9.4%</c:v>
                  </c:pt>
                  <c:pt idx="1">
                    <c:v>🟢7.7%</c:v>
                  </c:pt>
                  <c:pt idx="2">
                    <c:v>🔴16.8%</c:v>
                  </c:pt>
                  <c:pt idx="3">
                    <c:v>🟢17.1%</c:v>
                  </c:pt>
                  <c:pt idx="4">
                    <c:v>🔴8.0%</c:v>
                  </c:pt>
                  <c:pt idx="5">
                    <c:v>🟢9.8%</c:v>
                  </c:pt>
                  <c:pt idx="6">
                    <c:v>🔴29.9%</c:v>
                  </c:pt>
                  <c:pt idx="7">
                    <c:v>🟢100.6%</c:v>
                  </c:pt>
                  <c:pt idx="8">
                    <c:v>🟢2.8%</c:v>
                  </c:pt>
                  <c:pt idx="9">
                    <c:v>🟢4.6%</c:v>
                  </c:pt>
                  <c:pt idx="10">
                    <c:v>🟢67.1%</c:v>
                  </c:pt>
                  <c:pt idx="11">
                    <c:v>🟢68.1%</c:v>
                  </c:pt>
                  <c:pt idx="12">
                    <c:v>🔴54.4%</c:v>
                  </c:pt>
                </c15:dlblRangeCache>
              </c15:datalabelsRange>
            </c:ext>
            <c:ext xmlns:c16="http://schemas.microsoft.com/office/drawing/2014/chart" uri="{C3380CC4-5D6E-409C-BE32-E72D297353CC}">
              <c16:uniqueId val="{0000000D-C305-4A89-A912-7714D42A0631}"/>
            </c:ext>
          </c:extLst>
        </c:ser>
        <c:ser>
          <c:idx val="1"/>
          <c:order val="1"/>
          <c:tx>
            <c:strRef>
              <c:f>Pivots!$J$71</c:f>
              <c:strCache>
                <c:ptCount val="1"/>
                <c:pt idx="0">
                  <c:v>Profit</c:v>
                </c:pt>
              </c:strCache>
            </c:strRef>
          </c:tx>
          <c:spPr>
            <a:ln w="28575" cap="rnd">
              <a:solidFill>
                <a:schemeClr val="accent2"/>
              </a:solidFill>
              <a:round/>
            </a:ln>
            <a:effectLst/>
          </c:spPr>
          <c:marker>
            <c:symbol val="none"/>
          </c:marker>
          <c:cat>
            <c:multiLvlStrRef>
              <c:f>Pivots!$G$72:$H$84</c:f>
              <c:multiLvlStrCache>
                <c:ptCount val="13"/>
                <c:lvl>
                  <c:pt idx="0">
                    <c:v>Aug</c:v>
                  </c:pt>
                  <c:pt idx="1">
                    <c:v>Jul</c:v>
                  </c:pt>
                  <c:pt idx="2">
                    <c:v>Jun</c:v>
                  </c:pt>
                  <c:pt idx="3">
                    <c:v>May</c:v>
                  </c:pt>
                  <c:pt idx="4">
                    <c:v>Apr</c:v>
                  </c:pt>
                  <c:pt idx="5">
                    <c:v>Mar</c:v>
                  </c:pt>
                  <c:pt idx="6">
                    <c:v>Feb</c:v>
                  </c:pt>
                  <c:pt idx="7">
                    <c:v>Jan</c:v>
                  </c:pt>
                  <c:pt idx="8">
                    <c:v>Dec</c:v>
                  </c:pt>
                  <c:pt idx="9">
                    <c:v>Nov</c:v>
                  </c:pt>
                  <c:pt idx="10">
                    <c:v>Oct</c:v>
                  </c:pt>
                  <c:pt idx="11">
                    <c:v>Sep</c:v>
                  </c:pt>
                  <c:pt idx="12">
                    <c:v>Aug</c:v>
                  </c:pt>
                </c:lvl>
                <c:lvl>
                  <c:pt idx="0">
                    <c:v>2023</c:v>
                  </c:pt>
                  <c:pt idx="1">
                    <c:v>2023</c:v>
                  </c:pt>
                  <c:pt idx="2">
                    <c:v>2023</c:v>
                  </c:pt>
                  <c:pt idx="3">
                    <c:v>2023</c:v>
                  </c:pt>
                  <c:pt idx="4">
                    <c:v>2023</c:v>
                  </c:pt>
                  <c:pt idx="5">
                    <c:v>2023</c:v>
                  </c:pt>
                  <c:pt idx="6">
                    <c:v>2023</c:v>
                  </c:pt>
                  <c:pt idx="7">
                    <c:v>2023</c:v>
                  </c:pt>
                  <c:pt idx="8">
                    <c:v>2022</c:v>
                  </c:pt>
                  <c:pt idx="9">
                    <c:v>2022</c:v>
                  </c:pt>
                  <c:pt idx="10">
                    <c:v>2022</c:v>
                  </c:pt>
                  <c:pt idx="11">
                    <c:v>2022</c:v>
                  </c:pt>
                  <c:pt idx="12">
                    <c:v>2022</c:v>
                  </c:pt>
                </c:lvl>
              </c:multiLvlStrCache>
            </c:multiLvlStrRef>
          </c:cat>
          <c:val>
            <c:numRef>
              <c:f>Pivots!$J$72:$J$84</c:f>
              <c:numCache>
                <c:formatCode>\$#,##0;\(\$#,##0\);\$#,##0</c:formatCode>
                <c:ptCount val="13"/>
                <c:pt idx="0">
                  <c:v>324024.77000000014</c:v>
                </c:pt>
                <c:pt idx="1">
                  <c:v>303530.76</c:v>
                </c:pt>
                <c:pt idx="2">
                  <c:v>266443.02</c:v>
                </c:pt>
                <c:pt idx="3">
                  <c:v>393109.8000000001</c:v>
                </c:pt>
                <c:pt idx="4">
                  <c:v>276903.66000000003</c:v>
                </c:pt>
                <c:pt idx="5">
                  <c:v>379213.76</c:v>
                </c:pt>
                <c:pt idx="6">
                  <c:v>341779.49</c:v>
                </c:pt>
                <c:pt idx="7">
                  <c:v>438967.04000000015</c:v>
                </c:pt>
                <c:pt idx="8">
                  <c:v>160741.40999999997</c:v>
                </c:pt>
                <c:pt idx="9">
                  <c:v>122215.08000000005</c:v>
                </c:pt>
                <c:pt idx="10">
                  <c:v>157495.33000000002</c:v>
                </c:pt>
                <c:pt idx="11">
                  <c:v>99836.520000000019</c:v>
                </c:pt>
                <c:pt idx="12">
                  <c:v>38334.22</c:v>
                </c:pt>
              </c:numCache>
            </c:numRef>
          </c:val>
          <c:smooth val="0"/>
          <c:extLst>
            <c:ext xmlns:c16="http://schemas.microsoft.com/office/drawing/2014/chart" uri="{C3380CC4-5D6E-409C-BE32-E72D297353CC}">
              <c16:uniqueId val="{0000000E-C305-4A89-A912-7714D42A0631}"/>
            </c:ext>
          </c:extLst>
        </c:ser>
        <c:dLbls>
          <c:showLegendKey val="0"/>
          <c:showVal val="0"/>
          <c:showCatName val="0"/>
          <c:showSerName val="0"/>
          <c:showPercent val="0"/>
          <c:showBubbleSize val="0"/>
        </c:dLbls>
        <c:smooth val="0"/>
        <c:axId val="89884767"/>
        <c:axId val="425816927"/>
      </c:lineChart>
      <c:catAx>
        <c:axId val="8988476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Barlow Condensed Light" panose="00000406000000000000" pitchFamily="2" charset="0"/>
                <a:ea typeface="+mn-ea"/>
                <a:cs typeface="+mn-cs"/>
              </a:defRPr>
            </a:pPr>
            <a:endParaRPr lang="en-US"/>
          </a:p>
        </c:txPr>
        <c:crossAx val="425816927"/>
        <c:crosses val="autoZero"/>
        <c:auto val="1"/>
        <c:lblAlgn val="ctr"/>
        <c:lblOffset val="100"/>
        <c:noMultiLvlLbl val="0"/>
      </c:catAx>
      <c:valAx>
        <c:axId val="425816927"/>
        <c:scaling>
          <c:orientation val="minMax"/>
        </c:scaling>
        <c:delete val="0"/>
        <c:axPos val="r"/>
        <c:majorGridlines>
          <c:spPr>
            <a:ln w="9525" cap="flat" cmpd="sng" algn="ctr">
              <a:solidFill>
                <a:schemeClr val="tx1">
                  <a:lumMod val="15000"/>
                  <a:lumOff val="85000"/>
                </a:schemeClr>
              </a:solidFill>
              <a:round/>
            </a:ln>
            <a:effectLst/>
          </c:spPr>
        </c:majorGridlines>
        <c:numFmt formatCode="&quot;$&quot;#,##0,&quot;k&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Barlow Condensed Light" panose="00000406000000000000" pitchFamily="2" charset="0"/>
                <a:ea typeface="+mn-ea"/>
                <a:cs typeface="+mn-cs"/>
              </a:defRPr>
            </a:pPr>
            <a:endParaRPr lang="en-US"/>
          </a:p>
        </c:txPr>
        <c:crossAx val="89884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56</xdr:row>
      <xdr:rowOff>208359</xdr:rowOff>
    </xdr:from>
    <xdr:to>
      <xdr:col>14</xdr:col>
      <xdr:colOff>363574</xdr:colOff>
      <xdr:row>64</xdr:row>
      <xdr:rowOff>115433</xdr:rowOff>
    </xdr:to>
    <mc:AlternateContent xmlns:mc="http://schemas.openxmlformats.org/markup-compatibility/2006">
      <mc:Choice xmlns:tsle="http://schemas.microsoft.com/office/drawing/2012/timeslicer" Requires="tsle">
        <xdr:graphicFrame macro="">
          <xdr:nvGraphicFramePr>
            <xdr:cNvPr id="4" name="Date">
              <a:extLst>
                <a:ext uri="{FF2B5EF4-FFF2-40B4-BE49-F238E27FC236}">
                  <a16:creationId xmlns:a16="http://schemas.microsoft.com/office/drawing/2014/main" id="{ACCD7D9A-27B7-1F23-2724-4E992B0199E5}"/>
                </a:ext>
              </a:extLst>
            </xdr:cNvPr>
            <xdr:cNvGraphicFramePr/>
          </xdr:nvGraphicFramePr>
          <xdr:xfrm>
            <a:off x="0" y="0"/>
            <a:ext cx="0" cy="0"/>
          </xdr:xfrm>
          <a:graphic>
            <a:graphicData uri="http://schemas.microsoft.com/office/drawing/2012/timeslicer">
              <tsle:timeslicer xmlns:tsle="http://schemas.microsoft.com/office/drawing/2012/timeslicer" name="Date"/>
            </a:graphicData>
          </a:graphic>
        </xdr:graphicFrame>
      </mc:Choice>
      <mc:Fallback>
        <xdr:sp macro="" textlink="">
          <xdr:nvSpPr>
            <xdr:cNvPr id="0" name=""/>
            <xdr:cNvSpPr>
              <a:spLocks noTextEdit="1"/>
            </xdr:cNvSpPr>
          </xdr:nvSpPr>
          <xdr:spPr>
            <a:xfrm>
              <a:off x="7893844" y="11876484"/>
              <a:ext cx="4310496" cy="1573949"/>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5</xdr:col>
      <xdr:colOff>0</xdr:colOff>
      <xdr:row>8</xdr:row>
      <xdr:rowOff>0</xdr:rowOff>
    </xdr:to>
    <xdr:sp macro="" textlink="">
      <xdr:nvSpPr>
        <xdr:cNvPr id="2" name="Rectangle: Rounded Corners 1">
          <a:extLst>
            <a:ext uri="{FF2B5EF4-FFF2-40B4-BE49-F238E27FC236}">
              <a16:creationId xmlns:a16="http://schemas.microsoft.com/office/drawing/2014/main" id="{A304A625-6A72-81CC-F243-663202618C90}"/>
            </a:ext>
          </a:extLst>
        </xdr:cNvPr>
        <xdr:cNvSpPr/>
      </xdr:nvSpPr>
      <xdr:spPr>
        <a:xfrm>
          <a:off x="609600" y="571500"/>
          <a:ext cx="2438400" cy="952500"/>
        </a:xfrm>
        <a:prstGeom prst="roundRect">
          <a:avLst>
            <a:gd name="adj" fmla="val 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lang="en-US" sz="1400">
              <a:solidFill>
                <a:schemeClr val="tx1"/>
              </a:solidFill>
            </a:rPr>
            <a:t>Revenue</a:t>
          </a:r>
        </a:p>
      </xdr:txBody>
    </xdr:sp>
    <xdr:clientData/>
  </xdr:twoCellAnchor>
  <xdr:twoCellAnchor>
    <xdr:from>
      <xdr:col>1</xdr:col>
      <xdr:colOff>15040</xdr:colOff>
      <xdr:row>4</xdr:row>
      <xdr:rowOff>115302</xdr:rowOff>
    </xdr:from>
    <xdr:to>
      <xdr:col>3</xdr:col>
      <xdr:colOff>416092</xdr:colOff>
      <xdr:row>6</xdr:row>
      <xdr:rowOff>170447</xdr:rowOff>
    </xdr:to>
    <xdr:sp macro="" textlink="Pivots!A9">
      <xdr:nvSpPr>
        <xdr:cNvPr id="3" name="TextBox 2">
          <a:extLst>
            <a:ext uri="{FF2B5EF4-FFF2-40B4-BE49-F238E27FC236}">
              <a16:creationId xmlns:a16="http://schemas.microsoft.com/office/drawing/2014/main" id="{31D9FF3E-FB98-AA3E-BD83-687D6026453B}"/>
            </a:ext>
          </a:extLst>
        </xdr:cNvPr>
        <xdr:cNvSpPr txBox="1"/>
      </xdr:nvSpPr>
      <xdr:spPr>
        <a:xfrm>
          <a:off x="626645" y="957513"/>
          <a:ext cx="1624263"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2770369-E07D-4F92-B38F-D762E66A5606}" type="TxLink">
            <a:rPr lang="en-US" sz="2800" b="0" i="0" u="none" strike="noStrike">
              <a:solidFill>
                <a:srgbClr val="000000"/>
              </a:solidFill>
              <a:latin typeface="+mj-lt"/>
            </a:rPr>
            <a:pPr/>
            <a:t>$2,385.4k</a:t>
          </a:fld>
          <a:endParaRPr lang="en-US" sz="4800">
            <a:latin typeface="+mj-lt"/>
          </a:endParaRPr>
        </a:p>
      </xdr:txBody>
    </xdr:sp>
    <xdr:clientData/>
  </xdr:twoCellAnchor>
  <xdr:twoCellAnchor>
    <xdr:from>
      <xdr:col>6</xdr:col>
      <xdr:colOff>0</xdr:colOff>
      <xdr:row>3</xdr:row>
      <xdr:rowOff>0</xdr:rowOff>
    </xdr:from>
    <xdr:to>
      <xdr:col>10</xdr:col>
      <xdr:colOff>0</xdr:colOff>
      <xdr:row>8</xdr:row>
      <xdr:rowOff>0</xdr:rowOff>
    </xdr:to>
    <xdr:sp macro="" textlink="">
      <xdr:nvSpPr>
        <xdr:cNvPr id="4" name="Rectangle: Rounded Corners 3">
          <a:extLst>
            <a:ext uri="{FF2B5EF4-FFF2-40B4-BE49-F238E27FC236}">
              <a16:creationId xmlns:a16="http://schemas.microsoft.com/office/drawing/2014/main" id="{934CC759-16A1-4A09-BAF7-303EC6FD6276}"/>
            </a:ext>
          </a:extLst>
        </xdr:cNvPr>
        <xdr:cNvSpPr/>
      </xdr:nvSpPr>
      <xdr:spPr>
        <a:xfrm>
          <a:off x="3657600" y="628650"/>
          <a:ext cx="2438400" cy="1047750"/>
        </a:xfrm>
        <a:prstGeom prst="roundRect">
          <a:avLst>
            <a:gd name="adj" fmla="val 6667"/>
          </a:avLst>
        </a:prstGeom>
        <a:effectLst>
          <a:outerShdw blurRad="50800" dist="38100" dir="5400000" algn="t" rotWithShape="0">
            <a:prstClr val="black">
              <a:alpha val="40000"/>
            </a:prstClr>
          </a:outerShdw>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en-US" sz="1400">
              <a:solidFill>
                <a:schemeClr val="tx1"/>
              </a:solidFill>
            </a:rPr>
            <a:t>Costs</a:t>
          </a:r>
        </a:p>
      </xdr:txBody>
    </xdr:sp>
    <xdr:clientData/>
  </xdr:twoCellAnchor>
  <xdr:twoCellAnchor>
    <xdr:from>
      <xdr:col>6</xdr:col>
      <xdr:colOff>15040</xdr:colOff>
      <xdr:row>4</xdr:row>
      <xdr:rowOff>115302</xdr:rowOff>
    </xdr:from>
    <xdr:to>
      <xdr:col>8</xdr:col>
      <xdr:colOff>416092</xdr:colOff>
      <xdr:row>6</xdr:row>
      <xdr:rowOff>170447</xdr:rowOff>
    </xdr:to>
    <xdr:sp macro="" textlink="Pivots!B9">
      <xdr:nvSpPr>
        <xdr:cNvPr id="5" name="TextBox 4">
          <a:extLst>
            <a:ext uri="{FF2B5EF4-FFF2-40B4-BE49-F238E27FC236}">
              <a16:creationId xmlns:a16="http://schemas.microsoft.com/office/drawing/2014/main" id="{EC621444-27DD-4DAB-A275-628703F3C100}"/>
            </a:ext>
          </a:extLst>
        </xdr:cNvPr>
        <xdr:cNvSpPr txBox="1"/>
      </xdr:nvSpPr>
      <xdr:spPr>
        <a:xfrm>
          <a:off x="3672640" y="953502"/>
          <a:ext cx="1620252" cy="47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83D47C15-9327-4A15-B1C3-3A3A09D2ABF8}" type="TxLink">
            <a:rPr lang="en-US" sz="2800" b="0" i="0" u="none" strike="noStrike">
              <a:solidFill>
                <a:srgbClr val="000000"/>
              </a:solidFill>
              <a:latin typeface="+mj-lt"/>
              <a:ea typeface="+mn-ea"/>
              <a:cs typeface="+mn-cs"/>
            </a:rPr>
            <a:pPr marL="0" indent="0"/>
            <a:t>$1,248.2k</a:t>
          </a:fld>
          <a:endParaRPr lang="en-US" sz="2800" b="0" i="0" u="none" strike="noStrike">
            <a:solidFill>
              <a:srgbClr val="000000"/>
            </a:solidFill>
            <a:latin typeface="+mj-lt"/>
            <a:ea typeface="+mn-ea"/>
            <a:cs typeface="+mn-cs"/>
          </a:endParaRPr>
        </a:p>
      </xdr:txBody>
    </xdr:sp>
    <xdr:clientData/>
  </xdr:twoCellAnchor>
  <xdr:twoCellAnchor>
    <xdr:from>
      <xdr:col>11</xdr:col>
      <xdr:colOff>0</xdr:colOff>
      <xdr:row>3</xdr:row>
      <xdr:rowOff>0</xdr:rowOff>
    </xdr:from>
    <xdr:to>
      <xdr:col>15</xdr:col>
      <xdr:colOff>0</xdr:colOff>
      <xdr:row>8</xdr:row>
      <xdr:rowOff>0</xdr:rowOff>
    </xdr:to>
    <xdr:sp macro="" textlink="">
      <xdr:nvSpPr>
        <xdr:cNvPr id="6" name="Rectangle: Rounded Corners 5">
          <a:extLst>
            <a:ext uri="{FF2B5EF4-FFF2-40B4-BE49-F238E27FC236}">
              <a16:creationId xmlns:a16="http://schemas.microsoft.com/office/drawing/2014/main" id="{EB9BADC8-4E1C-4A05-9A06-8CED30454562}"/>
            </a:ext>
          </a:extLst>
        </xdr:cNvPr>
        <xdr:cNvSpPr/>
      </xdr:nvSpPr>
      <xdr:spPr>
        <a:xfrm>
          <a:off x="6705600" y="628650"/>
          <a:ext cx="2438400" cy="1047750"/>
        </a:xfrm>
        <a:prstGeom prst="roundRect">
          <a:avLst>
            <a:gd name="adj" fmla="val 6667"/>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en-US" sz="1400">
              <a:solidFill>
                <a:schemeClr val="tx1"/>
              </a:solidFill>
            </a:rPr>
            <a:t>Profit</a:t>
          </a:r>
        </a:p>
      </xdr:txBody>
    </xdr:sp>
    <xdr:clientData/>
  </xdr:twoCellAnchor>
  <xdr:twoCellAnchor>
    <xdr:from>
      <xdr:col>11</xdr:col>
      <xdr:colOff>15040</xdr:colOff>
      <xdr:row>4</xdr:row>
      <xdr:rowOff>115302</xdr:rowOff>
    </xdr:from>
    <xdr:to>
      <xdr:col>13</xdr:col>
      <xdr:colOff>416092</xdr:colOff>
      <xdr:row>6</xdr:row>
      <xdr:rowOff>170447</xdr:rowOff>
    </xdr:to>
    <xdr:sp macro="" textlink="Pivots!C9">
      <xdr:nvSpPr>
        <xdr:cNvPr id="7" name="TextBox 6">
          <a:extLst>
            <a:ext uri="{FF2B5EF4-FFF2-40B4-BE49-F238E27FC236}">
              <a16:creationId xmlns:a16="http://schemas.microsoft.com/office/drawing/2014/main" id="{E001B0AF-04A2-4D44-9BDD-DBD60AB53067}"/>
            </a:ext>
          </a:extLst>
        </xdr:cNvPr>
        <xdr:cNvSpPr txBox="1"/>
      </xdr:nvSpPr>
      <xdr:spPr>
        <a:xfrm>
          <a:off x="6720640" y="953502"/>
          <a:ext cx="1620252" cy="47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2AC982AF-6A60-4B92-92EF-5910AF625ADA}" type="TxLink">
            <a:rPr lang="en-US" sz="2800" b="0" i="0" u="none" strike="noStrike">
              <a:solidFill>
                <a:srgbClr val="000000"/>
              </a:solidFill>
              <a:latin typeface="+mj-lt"/>
              <a:ea typeface="+mn-ea"/>
              <a:cs typeface="+mn-cs"/>
            </a:rPr>
            <a:pPr marL="0" indent="0"/>
            <a:t>$1,137.2k</a:t>
          </a:fld>
          <a:endParaRPr lang="en-US" sz="2800" b="0" i="0" u="none" strike="noStrike">
            <a:solidFill>
              <a:srgbClr val="000000"/>
            </a:solidFill>
            <a:latin typeface="+mj-lt"/>
            <a:ea typeface="+mn-ea"/>
            <a:cs typeface="+mn-cs"/>
          </a:endParaRPr>
        </a:p>
      </xdr:txBody>
    </xdr:sp>
    <xdr:clientData/>
  </xdr:twoCellAnchor>
  <xdr:twoCellAnchor>
    <xdr:from>
      <xdr:col>16</xdr:col>
      <xdr:colOff>0</xdr:colOff>
      <xdr:row>3</xdr:row>
      <xdr:rowOff>0</xdr:rowOff>
    </xdr:from>
    <xdr:to>
      <xdr:col>20</xdr:col>
      <xdr:colOff>0</xdr:colOff>
      <xdr:row>8</xdr:row>
      <xdr:rowOff>0</xdr:rowOff>
    </xdr:to>
    <xdr:sp macro="" textlink="">
      <xdr:nvSpPr>
        <xdr:cNvPr id="8" name="Rectangle: Rounded Corners 7">
          <a:extLst>
            <a:ext uri="{FF2B5EF4-FFF2-40B4-BE49-F238E27FC236}">
              <a16:creationId xmlns:a16="http://schemas.microsoft.com/office/drawing/2014/main" id="{3DBF6995-EEE5-4D23-B93D-CACC10E5531B}"/>
            </a:ext>
          </a:extLst>
        </xdr:cNvPr>
        <xdr:cNvSpPr/>
      </xdr:nvSpPr>
      <xdr:spPr>
        <a:xfrm>
          <a:off x="9753600" y="628650"/>
          <a:ext cx="2438400" cy="1047750"/>
        </a:xfrm>
        <a:prstGeom prst="roundRect">
          <a:avLst>
            <a:gd name="adj" fmla="val 6667"/>
          </a:avLst>
        </a:prstGeom>
        <a:effectLst>
          <a:outerShdw blurRad="50800" dist="38100" dir="5400000" algn="t" rotWithShape="0">
            <a:prstClr val="black">
              <a:alpha val="40000"/>
            </a:prstClr>
          </a:outerShdw>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en-US" sz="1400">
              <a:solidFill>
                <a:schemeClr val="tx1"/>
              </a:solidFill>
            </a:rPr>
            <a:t>Profit %</a:t>
          </a:r>
        </a:p>
      </xdr:txBody>
    </xdr:sp>
    <xdr:clientData/>
  </xdr:twoCellAnchor>
  <xdr:twoCellAnchor>
    <xdr:from>
      <xdr:col>16</xdr:col>
      <xdr:colOff>15040</xdr:colOff>
      <xdr:row>4</xdr:row>
      <xdr:rowOff>115302</xdr:rowOff>
    </xdr:from>
    <xdr:to>
      <xdr:col>18</xdr:col>
      <xdr:colOff>416092</xdr:colOff>
      <xdr:row>6</xdr:row>
      <xdr:rowOff>170447</xdr:rowOff>
    </xdr:to>
    <xdr:sp macro="" textlink="Pivots!D9">
      <xdr:nvSpPr>
        <xdr:cNvPr id="9" name="TextBox 8">
          <a:extLst>
            <a:ext uri="{FF2B5EF4-FFF2-40B4-BE49-F238E27FC236}">
              <a16:creationId xmlns:a16="http://schemas.microsoft.com/office/drawing/2014/main" id="{8557238C-A97D-4699-B8BD-F63DD3210735}"/>
            </a:ext>
          </a:extLst>
        </xdr:cNvPr>
        <xdr:cNvSpPr txBox="1"/>
      </xdr:nvSpPr>
      <xdr:spPr>
        <a:xfrm>
          <a:off x="9768640" y="953502"/>
          <a:ext cx="1620252" cy="47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CC89D4EA-02AD-4EB8-9A83-FF8C90A4EA47}" type="TxLink">
            <a:rPr lang="en-US" sz="2800" b="0" i="0" u="none" strike="noStrike">
              <a:solidFill>
                <a:srgbClr val="000000"/>
              </a:solidFill>
              <a:latin typeface="+mj-lt"/>
              <a:ea typeface="+mn-ea"/>
              <a:cs typeface="+mn-cs"/>
            </a:rPr>
            <a:pPr marL="0" indent="0"/>
            <a:t>47.7%</a:t>
          </a:fld>
          <a:endParaRPr lang="en-US" sz="2800" b="0" i="0" u="none" strike="noStrike">
            <a:solidFill>
              <a:srgbClr val="000000"/>
            </a:solidFill>
            <a:latin typeface="+mj-lt"/>
            <a:ea typeface="+mn-ea"/>
            <a:cs typeface="+mn-cs"/>
          </a:endParaRPr>
        </a:p>
      </xdr:txBody>
    </xdr:sp>
    <xdr:clientData/>
  </xdr:twoCellAnchor>
  <xdr:twoCellAnchor>
    <xdr:from>
      <xdr:col>21</xdr:col>
      <xdr:colOff>0</xdr:colOff>
      <xdr:row>3</xdr:row>
      <xdr:rowOff>0</xdr:rowOff>
    </xdr:from>
    <xdr:to>
      <xdr:col>25</xdr:col>
      <xdr:colOff>0</xdr:colOff>
      <xdr:row>8</xdr:row>
      <xdr:rowOff>0</xdr:rowOff>
    </xdr:to>
    <xdr:sp macro="" textlink="">
      <xdr:nvSpPr>
        <xdr:cNvPr id="10" name="Rectangle: Rounded Corners 9">
          <a:extLst>
            <a:ext uri="{FF2B5EF4-FFF2-40B4-BE49-F238E27FC236}">
              <a16:creationId xmlns:a16="http://schemas.microsoft.com/office/drawing/2014/main" id="{FB5C39B4-3812-4D44-8874-E979E40AD653}"/>
            </a:ext>
          </a:extLst>
        </xdr:cNvPr>
        <xdr:cNvSpPr/>
      </xdr:nvSpPr>
      <xdr:spPr>
        <a:xfrm>
          <a:off x="12801600" y="628650"/>
          <a:ext cx="2438400" cy="1047750"/>
        </a:xfrm>
        <a:prstGeom prst="roundRect">
          <a:avLst>
            <a:gd name="adj" fmla="val 6667"/>
          </a:avLst>
        </a:prstGeom>
        <a:effectLst>
          <a:outerShdw blurRad="50800" dist="38100" dir="5400000" algn="t" rotWithShape="0">
            <a:prstClr val="black">
              <a:alpha val="40000"/>
            </a:prstClr>
          </a:outerShdw>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en-US" sz="1400">
              <a:solidFill>
                <a:schemeClr val="tx1"/>
              </a:solidFill>
            </a:rPr>
            <a:t>Shipments</a:t>
          </a:r>
        </a:p>
      </xdr:txBody>
    </xdr:sp>
    <xdr:clientData/>
  </xdr:twoCellAnchor>
  <xdr:twoCellAnchor>
    <xdr:from>
      <xdr:col>21</xdr:col>
      <xdr:colOff>15040</xdr:colOff>
      <xdr:row>4</xdr:row>
      <xdr:rowOff>115302</xdr:rowOff>
    </xdr:from>
    <xdr:to>
      <xdr:col>23</xdr:col>
      <xdr:colOff>416092</xdr:colOff>
      <xdr:row>6</xdr:row>
      <xdr:rowOff>170447</xdr:rowOff>
    </xdr:to>
    <xdr:sp macro="" textlink="Pivots!E9">
      <xdr:nvSpPr>
        <xdr:cNvPr id="11" name="TextBox 10">
          <a:extLst>
            <a:ext uri="{FF2B5EF4-FFF2-40B4-BE49-F238E27FC236}">
              <a16:creationId xmlns:a16="http://schemas.microsoft.com/office/drawing/2014/main" id="{90261F6B-30A8-4559-9FD0-6D411B7F2DD5}"/>
            </a:ext>
          </a:extLst>
        </xdr:cNvPr>
        <xdr:cNvSpPr txBox="1"/>
      </xdr:nvSpPr>
      <xdr:spPr>
        <a:xfrm>
          <a:off x="12816640" y="953502"/>
          <a:ext cx="1620252" cy="47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98097790-5D4F-468D-BC4D-7FDB64711DA2}" type="TxLink">
            <a:rPr lang="en-US" sz="2800" b="0" i="0" u="none" strike="noStrike">
              <a:solidFill>
                <a:srgbClr val="000000"/>
              </a:solidFill>
              <a:latin typeface="+mj-lt"/>
              <a:ea typeface="+mn-ea"/>
              <a:cs typeface="+mn-cs"/>
            </a:rPr>
            <a:pPr marL="0" indent="0"/>
            <a:t>502</a:t>
          </a:fld>
          <a:endParaRPr lang="en-US" sz="2800" b="0" i="0" u="none" strike="noStrike">
            <a:solidFill>
              <a:srgbClr val="000000"/>
            </a:solidFill>
            <a:latin typeface="+mj-lt"/>
            <a:ea typeface="+mn-ea"/>
            <a:cs typeface="+mn-cs"/>
          </a:endParaRPr>
        </a:p>
      </xdr:txBody>
    </xdr:sp>
    <xdr:clientData/>
  </xdr:twoCellAnchor>
  <xdr:twoCellAnchor>
    <xdr:from>
      <xdr:col>26</xdr:col>
      <xdr:colOff>0</xdr:colOff>
      <xdr:row>3</xdr:row>
      <xdr:rowOff>0</xdr:rowOff>
    </xdr:from>
    <xdr:to>
      <xdr:col>30</xdr:col>
      <xdr:colOff>0</xdr:colOff>
      <xdr:row>8</xdr:row>
      <xdr:rowOff>0</xdr:rowOff>
    </xdr:to>
    <xdr:sp macro="" textlink="">
      <xdr:nvSpPr>
        <xdr:cNvPr id="12" name="Rectangle: Rounded Corners 11">
          <a:extLst>
            <a:ext uri="{FF2B5EF4-FFF2-40B4-BE49-F238E27FC236}">
              <a16:creationId xmlns:a16="http://schemas.microsoft.com/office/drawing/2014/main" id="{2197AFAE-B44E-4918-A163-0216CF290D70}"/>
            </a:ext>
          </a:extLst>
        </xdr:cNvPr>
        <xdr:cNvSpPr/>
      </xdr:nvSpPr>
      <xdr:spPr>
        <a:xfrm>
          <a:off x="15849600" y="628650"/>
          <a:ext cx="2438400" cy="1047750"/>
        </a:xfrm>
        <a:prstGeom prst="roundRect">
          <a:avLst>
            <a:gd name="adj" fmla="val 6667"/>
          </a:avLst>
        </a:prstGeom>
        <a:effectLst>
          <a:outerShdw blurRad="50800" dist="38100" dir="5400000" algn="t" rotWithShape="0">
            <a:prstClr val="black">
              <a:alpha val="40000"/>
            </a:prstClr>
          </a:outerShdw>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en-US" sz="1400">
              <a:solidFill>
                <a:schemeClr val="tx1"/>
              </a:solidFill>
            </a:rPr>
            <a:t>Revenue</a:t>
          </a:r>
        </a:p>
      </xdr:txBody>
    </xdr:sp>
    <xdr:clientData/>
  </xdr:twoCellAnchor>
  <xdr:twoCellAnchor>
    <xdr:from>
      <xdr:col>26</xdr:col>
      <xdr:colOff>15040</xdr:colOff>
      <xdr:row>4</xdr:row>
      <xdr:rowOff>115302</xdr:rowOff>
    </xdr:from>
    <xdr:to>
      <xdr:col>28</xdr:col>
      <xdr:colOff>416092</xdr:colOff>
      <xdr:row>6</xdr:row>
      <xdr:rowOff>170447</xdr:rowOff>
    </xdr:to>
    <xdr:sp macro="" textlink="Pivots!A9">
      <xdr:nvSpPr>
        <xdr:cNvPr id="13" name="TextBox 12">
          <a:extLst>
            <a:ext uri="{FF2B5EF4-FFF2-40B4-BE49-F238E27FC236}">
              <a16:creationId xmlns:a16="http://schemas.microsoft.com/office/drawing/2014/main" id="{041FE601-DBA0-4159-9C35-3D202FDEADD1}"/>
            </a:ext>
          </a:extLst>
        </xdr:cNvPr>
        <xdr:cNvSpPr txBox="1"/>
      </xdr:nvSpPr>
      <xdr:spPr>
        <a:xfrm>
          <a:off x="15864640" y="953502"/>
          <a:ext cx="1620252" cy="474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2770369-E07D-4F92-B38F-D762E66A5606}" type="TxLink">
            <a:rPr lang="en-US" sz="2800" b="0" i="0" u="none" strike="noStrike">
              <a:solidFill>
                <a:srgbClr val="000000"/>
              </a:solidFill>
              <a:latin typeface="+mj-lt"/>
            </a:rPr>
            <a:pPr/>
            <a:t>$2,385.4k</a:t>
          </a:fld>
          <a:endParaRPr lang="en-US" sz="4800">
            <a:latin typeface="+mj-lt"/>
          </a:endParaRPr>
        </a:p>
      </xdr:txBody>
    </xdr:sp>
    <xdr:clientData/>
  </xdr:twoCellAnchor>
  <xdr:twoCellAnchor editAs="oneCell">
    <xdr:from>
      <xdr:col>20</xdr:col>
      <xdr:colOff>601196</xdr:colOff>
      <xdr:row>0</xdr:row>
      <xdr:rowOff>21852</xdr:rowOff>
    </xdr:from>
    <xdr:to>
      <xdr:col>30</xdr:col>
      <xdr:colOff>22412</xdr:colOff>
      <xdr:row>2</xdr:row>
      <xdr:rowOff>134470</xdr:rowOff>
    </xdr:to>
    <mc:AlternateContent xmlns:mc="http://schemas.openxmlformats.org/markup-compatibility/2006" xmlns:a14="http://schemas.microsoft.com/office/drawing/2010/main">
      <mc:Choice Requires="a14">
        <xdr:graphicFrame macro="">
          <xdr:nvGraphicFramePr>
            <xdr:cNvPr id="14" name="Geo">
              <a:extLst>
                <a:ext uri="{FF2B5EF4-FFF2-40B4-BE49-F238E27FC236}">
                  <a16:creationId xmlns:a16="http://schemas.microsoft.com/office/drawing/2014/main" id="{C4BF90D9-F8F8-4EBE-A402-F7B68396FF03}"/>
                </a:ext>
              </a:extLst>
            </xdr:cNvPr>
            <xdr:cNvGraphicFramePr/>
          </xdr:nvGraphicFramePr>
          <xdr:xfrm>
            <a:off x="0" y="0"/>
            <a:ext cx="0" cy="0"/>
          </xdr:xfrm>
          <a:graphic>
            <a:graphicData uri="http://schemas.microsoft.com/office/drawing/2010/slicer">
              <sle:slicer xmlns:sle="http://schemas.microsoft.com/office/drawing/2010/slicer" name="Geo"/>
            </a:graphicData>
          </a:graphic>
        </xdr:graphicFrame>
      </mc:Choice>
      <mc:Fallback xmlns="">
        <xdr:sp macro="" textlink="">
          <xdr:nvSpPr>
            <xdr:cNvPr id="0" name=""/>
            <xdr:cNvSpPr>
              <a:spLocks noTextEdit="1"/>
            </xdr:cNvSpPr>
          </xdr:nvSpPr>
          <xdr:spPr>
            <a:xfrm>
              <a:off x="12793196" y="21852"/>
              <a:ext cx="5517216" cy="53171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0</xdr:colOff>
      <xdr:row>12</xdr:row>
      <xdr:rowOff>0</xdr:rowOff>
    </xdr:from>
    <xdr:to>
      <xdr:col>10</xdr:col>
      <xdr:colOff>0</xdr:colOff>
      <xdr:row>35</xdr:row>
      <xdr:rowOff>0</xdr:rowOff>
    </xdr:to>
    <xdr:graphicFrame macro="">
      <xdr:nvGraphicFramePr>
        <xdr:cNvPr id="16" name="Chart 15">
          <a:extLst>
            <a:ext uri="{FF2B5EF4-FFF2-40B4-BE49-F238E27FC236}">
              <a16:creationId xmlns:a16="http://schemas.microsoft.com/office/drawing/2014/main" id="{B1066057-F3DA-424E-89A7-09CA67EAA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173</xdr:row>
      <xdr:rowOff>0</xdr:rowOff>
    </xdr:from>
    <xdr:to>
      <xdr:col>11</xdr:col>
      <xdr:colOff>0</xdr:colOff>
      <xdr:row>196</xdr:row>
      <xdr:rowOff>0</xdr:rowOff>
    </xdr:to>
    <xdr:graphicFrame macro="">
      <xdr:nvGraphicFramePr>
        <xdr:cNvPr id="17" name="Chart 16">
          <a:extLst>
            <a:ext uri="{FF2B5EF4-FFF2-40B4-BE49-F238E27FC236}">
              <a16:creationId xmlns:a16="http://schemas.microsoft.com/office/drawing/2014/main" id="{58CD121D-11FD-4E63-8108-53A25DDA3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xdr:row>
      <xdr:rowOff>0</xdr:rowOff>
    </xdr:from>
    <xdr:to>
      <xdr:col>10</xdr:col>
      <xdr:colOff>0</xdr:colOff>
      <xdr:row>12</xdr:row>
      <xdr:rowOff>0</xdr:rowOff>
    </xdr:to>
    <xdr:sp macro="" textlink="Pivots!H159">
      <xdr:nvSpPr>
        <xdr:cNvPr id="18" name="TextBox 17">
          <a:extLst>
            <a:ext uri="{FF2B5EF4-FFF2-40B4-BE49-F238E27FC236}">
              <a16:creationId xmlns:a16="http://schemas.microsoft.com/office/drawing/2014/main" id="{02ED9E96-DCC0-483E-B145-A252E66B7510}"/>
            </a:ext>
          </a:extLst>
        </xdr:cNvPr>
        <xdr:cNvSpPr txBox="1"/>
      </xdr:nvSpPr>
      <xdr:spPr>
        <a:xfrm>
          <a:off x="609600" y="2095500"/>
          <a:ext cx="5486400" cy="419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42E615E9-C061-460D-AE5E-63A97FB61A8A}" type="TxLink">
            <a:rPr lang="en-US" sz="2000" b="0" i="0" u="none" strike="noStrike">
              <a:solidFill>
                <a:srgbClr val="000000"/>
              </a:solidFill>
              <a:latin typeface="Barlow Condensed Medium"/>
              <a:ea typeface="+mn-ea"/>
              <a:cs typeface="+mn-cs"/>
            </a:rPr>
            <a:t>In UK top 3 products bring 20% of revenue.</a:t>
          </a:fld>
          <a:endParaRPr lang="en-US" sz="2000" b="0" i="0" u="none" strike="noStrike">
            <a:solidFill>
              <a:srgbClr val="000000"/>
            </a:solidFill>
            <a:latin typeface="+mj-lt"/>
            <a:ea typeface="+mn-ea"/>
            <a:cs typeface="+mn-cs"/>
          </a:endParaRPr>
        </a:p>
      </xdr:txBody>
    </xdr:sp>
    <xdr:clientData/>
  </xdr:twoCellAnchor>
  <xdr:twoCellAnchor>
    <xdr:from>
      <xdr:col>0</xdr:col>
      <xdr:colOff>600075</xdr:colOff>
      <xdr:row>9</xdr:row>
      <xdr:rowOff>200025</xdr:rowOff>
    </xdr:from>
    <xdr:to>
      <xdr:col>1</xdr:col>
      <xdr:colOff>36194</xdr:colOff>
      <xdr:row>12</xdr:row>
      <xdr:rowOff>0</xdr:rowOff>
    </xdr:to>
    <xdr:sp macro="" textlink="">
      <xdr:nvSpPr>
        <xdr:cNvPr id="19" name="Rectangle 18">
          <a:extLst>
            <a:ext uri="{FF2B5EF4-FFF2-40B4-BE49-F238E27FC236}">
              <a16:creationId xmlns:a16="http://schemas.microsoft.com/office/drawing/2014/main" id="{A760124A-9F6B-C25D-55E8-2D1AD05BC424}"/>
            </a:ext>
          </a:extLst>
        </xdr:cNvPr>
        <xdr:cNvSpPr/>
      </xdr:nvSpPr>
      <xdr:spPr>
        <a:xfrm>
          <a:off x="600075" y="2085975"/>
          <a:ext cx="45719" cy="428625"/>
        </a:xfrm>
        <a:prstGeom prst="rect">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581025</xdr:colOff>
      <xdr:row>9</xdr:row>
      <xdr:rowOff>200025</xdr:rowOff>
    </xdr:from>
    <xdr:to>
      <xdr:col>0</xdr:col>
      <xdr:colOff>603885</xdr:colOff>
      <xdr:row>34</xdr:row>
      <xdr:rowOff>200025</xdr:rowOff>
    </xdr:to>
    <xdr:cxnSp macro="">
      <xdr:nvCxnSpPr>
        <xdr:cNvPr id="21" name="Straight Connector 20">
          <a:extLst>
            <a:ext uri="{FF2B5EF4-FFF2-40B4-BE49-F238E27FC236}">
              <a16:creationId xmlns:a16="http://schemas.microsoft.com/office/drawing/2014/main" id="{1DBB720B-57E9-BE2C-98C9-00067E5ADE31}"/>
            </a:ext>
          </a:extLst>
        </xdr:cNvPr>
        <xdr:cNvCxnSpPr/>
      </xdr:nvCxnSpPr>
      <xdr:spPr>
        <a:xfrm flipH="1">
          <a:off x="581025" y="2085975"/>
          <a:ext cx="22860" cy="523875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12</xdr:row>
      <xdr:rowOff>0</xdr:rowOff>
    </xdr:from>
    <xdr:to>
      <xdr:col>25</xdr:col>
      <xdr:colOff>0</xdr:colOff>
      <xdr:row>26</xdr:row>
      <xdr:rowOff>0</xdr:rowOff>
    </xdr:to>
    <xdr:graphicFrame macro="">
      <xdr:nvGraphicFramePr>
        <xdr:cNvPr id="22" name="Chart 21">
          <a:extLst>
            <a:ext uri="{FF2B5EF4-FFF2-40B4-BE49-F238E27FC236}">
              <a16:creationId xmlns:a16="http://schemas.microsoft.com/office/drawing/2014/main" id="{3F3A071D-438D-4F0E-98A1-AC9901D4D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26</xdr:col>
      <xdr:colOff>0</xdr:colOff>
      <xdr:row>12</xdr:row>
      <xdr:rowOff>0</xdr:rowOff>
    </xdr:from>
    <xdr:to>
      <xdr:col>28</xdr:col>
      <xdr:colOff>0</xdr:colOff>
      <xdr:row>19</xdr:row>
      <xdr:rowOff>0</xdr:rowOff>
    </xdr:to>
    <mc:AlternateContent xmlns:mc="http://schemas.openxmlformats.org/markup-compatibility/2006">
      <mc:Choice xmlns:a14="http://schemas.microsoft.com/office/drawing/2010/main" Requires="a14">
        <xdr:graphicFrame macro="">
          <xdr:nvGraphicFramePr>
            <xdr:cNvPr id="23" name="Category">
              <a:extLst>
                <a:ext uri="{FF2B5EF4-FFF2-40B4-BE49-F238E27FC236}">
                  <a16:creationId xmlns:a16="http://schemas.microsoft.com/office/drawing/2014/main" id="{F88CF5B8-E9EC-4BB3-BAA9-70D8436D10EC}"/>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dr:sp macro="" textlink="">
          <xdr:nvSpPr>
            <xdr:cNvPr id="0" name=""/>
            <xdr:cNvSpPr>
              <a:spLocks noTextEdit="1"/>
            </xdr:cNvSpPr>
          </xdr:nvSpPr>
          <xdr:spPr>
            <a:xfrm>
              <a:off x="15849600" y="2514600"/>
              <a:ext cx="1219200" cy="14668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0</xdr:colOff>
      <xdr:row>10</xdr:row>
      <xdr:rowOff>0</xdr:rowOff>
    </xdr:from>
    <xdr:to>
      <xdr:col>25</xdr:col>
      <xdr:colOff>0</xdr:colOff>
      <xdr:row>12</xdr:row>
      <xdr:rowOff>0</xdr:rowOff>
    </xdr:to>
    <xdr:sp macro="" textlink="Pivots!Q81">
      <xdr:nvSpPr>
        <xdr:cNvPr id="24" name="TextBox 23">
          <a:extLst>
            <a:ext uri="{FF2B5EF4-FFF2-40B4-BE49-F238E27FC236}">
              <a16:creationId xmlns:a16="http://schemas.microsoft.com/office/drawing/2014/main" id="{52C214D5-DAAA-4BCB-BAAE-E60E73568F1E}"/>
            </a:ext>
          </a:extLst>
        </xdr:cNvPr>
        <xdr:cNvSpPr txBox="1"/>
      </xdr:nvSpPr>
      <xdr:spPr>
        <a:xfrm>
          <a:off x="6705600" y="2095500"/>
          <a:ext cx="8534400" cy="4191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9A66E70B-BEA4-4B75-B1CD-CC3C0F8B66F7}" type="TxLink">
            <a:rPr lang="en-US" sz="2000" b="0" i="0" u="none" strike="noStrike">
              <a:solidFill>
                <a:srgbClr val="000000"/>
              </a:solidFill>
              <a:latin typeface="Barlow Condensed Medium"/>
              <a:ea typeface="+mn-ea"/>
              <a:cs typeface="+mn-cs"/>
            </a:rPr>
            <a:pPr marL="0" indent="0"/>
            <a:t>Revenues grew by 393% to $.6Mn year on year.</a:t>
          </a:fld>
          <a:endParaRPr lang="en-US" sz="2000" b="0" i="0" u="none" strike="noStrike">
            <a:solidFill>
              <a:srgbClr val="000000"/>
            </a:solidFill>
            <a:latin typeface="Barlow Condensed Medium"/>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132755</xdr:colOff>
      <xdr:row>1</xdr:row>
      <xdr:rowOff>94655</xdr:rowOff>
    </xdr:from>
    <xdr:to>
      <xdr:col>2</xdr:col>
      <xdr:colOff>1143000</xdr:colOff>
      <xdr:row>7</xdr:row>
      <xdr:rowOff>102394</xdr:rowOff>
    </xdr:to>
    <xdr:pic>
      <xdr:nvPicPr>
        <xdr:cNvPr id="6" name="Picture 5">
          <a:extLst>
            <a:ext uri="{FF2B5EF4-FFF2-40B4-BE49-F238E27FC236}">
              <a16:creationId xmlns:a16="http://schemas.microsoft.com/office/drawing/2014/main" id="{04780D01-C3AC-411C-83E5-5E867BDB888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990" t="19990" r="19990" b="19990"/>
        <a:stretch/>
      </xdr:blipFill>
      <xdr:spPr>
        <a:xfrm>
          <a:off x="247055" y="761405"/>
          <a:ext cx="1257895" cy="1257895"/>
        </a:xfrm>
        <a:prstGeom prst="ellipse">
          <a:avLst/>
        </a:prstGeom>
      </xdr:spPr>
    </xdr:pic>
    <xdr:clientData/>
  </xdr:twoCellAnchor>
  <xdr:twoCellAnchor editAs="oneCell">
    <xdr:from>
      <xdr:col>5</xdr:col>
      <xdr:colOff>740865</xdr:colOff>
      <xdr:row>0</xdr:row>
      <xdr:rowOff>207107</xdr:rowOff>
    </xdr:from>
    <xdr:to>
      <xdr:col>8</xdr:col>
      <xdr:colOff>51289</xdr:colOff>
      <xdr:row>1</xdr:row>
      <xdr:rowOff>190500</xdr:rowOff>
    </xdr:to>
    <xdr:pic>
      <xdr:nvPicPr>
        <xdr:cNvPr id="4" name="Picture 3">
          <a:extLst>
            <a:ext uri="{FF2B5EF4-FFF2-40B4-BE49-F238E27FC236}">
              <a16:creationId xmlns:a16="http://schemas.microsoft.com/office/drawing/2014/main" id="{31D7C77B-165B-0C3C-9359-B0F5162738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51269" y="207107"/>
          <a:ext cx="2285155" cy="650143"/>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erry Hill" refreshedDate="45219.334262847224" backgroundQuery="1" createdVersion="8" refreshedVersion="8" minRefreshableVersion="3" recordCount="0" supportSubquery="1" supportAdvancedDrill="1" xr:uid="{B3AFD992-1385-479E-B098-E2A3CCBE41AD}">
  <cacheSource type="external" connectionId="1"/>
  <cacheFields count="6">
    <cacheField name="[Measures].[Sum of Amount]" caption="Sum of Amount" numFmtId="0" hierarchy="28" level="32767"/>
    <cacheField name="[Measures].[Sum of Cost]" caption="Sum of Cost" numFmtId="0" hierarchy="29" level="32767"/>
    <cacheField name="[Measures].[Total Profit]" caption="Total Profit" numFmtId="0" hierarchy="20" level="32767"/>
    <cacheField name="[Measures].[Profit %]" caption="Profit %" numFmtId="0" hierarchy="21" level="32767"/>
    <cacheField name="[Measures].[Total Shipments]" caption="Total Shipments" numFmtId="0" hierarchy="22" level="32767"/>
    <cacheField name="[locations].[Geo].[Geo]" caption="Geo" numFmtId="0" level="1">
      <sharedItems containsSemiMixedTypes="0" containsNonDate="0" containsString="0"/>
    </cacheField>
  </cacheFields>
  <cacheHierarchies count="31">
    <cacheHierarchy uniqueName="[locations].[Geo]" caption="Geo" attribute="1" defaultMemberUniqueName="[locations].[Geo].[All]" allUniqueName="[locations].[Geo].[All]" dimensionUniqueName="[locations]" displayFolder="" count="2" memberValueDatatype="130" unbalanced="0">
      <fieldsUsage count="2">
        <fieldUsage x="-1"/>
        <fieldUsage x="5"/>
      </fieldsUsage>
    </cacheHierarchy>
    <cacheHierarchy uniqueName="[locations].[Region]" caption="Region" attribute="1" defaultMemberUniqueName="[locations].[Region].[All]" allUniqueName="[locations].[Region].[All]" dimensionUniqueName="[locations]" displayFolder="" count="0" memberValueDatatype="130" unbalanced="0"/>
    <cacheHierarchy uniqueName="[people].[Sales person]" caption="Sales person" attribute="1" defaultMemberUniqueName="[people].[Sales person].[All]" allUniqueName="[people].[Sales person].[All]" dimensionUniqueName="[people]" displayFolder="" count="0" memberValueDatatype="130" unbalanced="0"/>
    <cacheHierarchy uniqueName="[people].[Team]" caption="Team" attribute="1" defaultMemberUniqueName="[people].[Team].[All]" allUniqueName="[people].[Team].[All]" dimensionUniqueName="[people]" displayFolder="" count="0" memberValueDatatype="130" unbalanced="0"/>
    <cacheHierarchy uniqueName="[people].[Picture]" caption="Picture" attribute="1" defaultMemberUniqueName="[people].[Picture].[All]" allUniqueName="[people].[Picture].[All]" dimensionUniqueName="[people]" displayFolder="" count="0" memberValueDatatype="130" unbalanced="0"/>
    <cacheHierarchy uniqueName="[products].[Product]" caption="Product" attribute="1" defaultMemberUniqueName="[products].[Product].[All]" allUniqueName="[products].[Product].[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0" memberValueDatatype="130" unbalanced="0"/>
    <cacheHierarchy uniqueName="[products].[Cost per box]" caption="Cost per box" attribute="1" defaultMemberUniqueName="[products].[Cost per box].[All]" allUniqueName="[products].[Cost per box].[All]" dimensionUniqueName="[products]" displayFolder="" count="0" memberValueDatatype="5" unbalanced="0"/>
    <cacheHierarchy uniqueName="[shipments].[Sales Person]" caption="Sales Person" attribute="1" defaultMemberUniqueName="[shipments].[Sales Person].[All]" allUniqueName="[shipments].[Sales Person].[All]" dimensionUniqueName="[shipments]" displayFolder="" count="0" memberValueDatatype="130" unbalanced="0"/>
    <cacheHierarchy uniqueName="[shipments].[Geography]" caption="Geography" attribute="1" defaultMemberUniqueName="[shipments].[Geography].[All]" allUniqueName="[shipments].[Geography].[All]" dimensionUniqueName="[shipments]" displayFolder="" count="0" memberValueDatatype="130" unbalanced="0"/>
    <cacheHierarchy uniqueName="[shipments].[Product]" caption="Product" attribute="1" defaultMemberUniqueName="[shipments].[Product].[All]" allUniqueName="[shipments].[Product].[All]" dimensionUniqueName="[shipments]" displayFolder="" count="0" memberValueDatatype="130" unbalanced="0"/>
    <cacheHierarchy uniqueName="[shipments].[Date]" caption="Date" attribute="1" time="1" defaultMemberUniqueName="[shipments].[Date].[All]" allUniqueName="[shipments].[Date].[All]" dimensionUniqueName="[shipments]" displayFolder="" count="0" memberValueDatatype="7" unbalanced="0"/>
    <cacheHierarchy uniqueName="[shipments].[Amount]" caption="Amount" attribute="1" defaultMemberUniqueName="[shipments].[Amount].[All]" allUniqueName="[shipments].[Amount].[All]" dimensionUniqueName="[shipments]" displayFolder="" count="0" memberValueDatatype="20" unbalanced="0"/>
    <cacheHierarchy uniqueName="[shipments].[Boxes]" caption="Boxes" attribute="1" defaultMemberUniqueName="[shipments].[Boxes].[All]" allUniqueName="[shipments].[Boxes].[All]" dimensionUniqueName="[shipments]" displayFolder="" count="0" memberValueDatatype="20" unbalanced="0"/>
    <cacheHierarchy uniqueName="[shipments].[Clean Geo]" caption="Clean Geo" attribute="1" defaultMemberUniqueName="[shipments].[Clean Geo].[All]" allUniqueName="[shipments].[Clean Geo].[All]" dimensionUniqueName="[shipments]" displayFolder="" count="0" memberValueDatatype="130" unbalanced="0"/>
    <cacheHierarchy uniqueName="[shipments].[Date (Year)]" caption="Date (Year)" attribute="1" defaultMemberUniqueName="[shipments].[Date (Year)].[All]" allUniqueName="[shipments].[Date (Year)].[All]" dimensionUniqueName="[shipments]" displayFolder="" count="0" memberValueDatatype="130" unbalanced="0"/>
    <cacheHierarchy uniqueName="[shipments].[Date (Quarter)]" caption="Date (Quarter)" attribute="1" defaultMemberUniqueName="[shipments].[Date (Quarter)].[All]" allUniqueName="[shipments].[Date (Quarter)].[All]" dimensionUniqueName="[shipments]" displayFolder="" count="0" memberValueDatatype="130" unbalanced="0"/>
    <cacheHierarchy uniqueName="[shipments].[Date (Month)]" caption="Date (Month)" attribute="1" defaultMemberUniqueName="[shipments].[Date (Month)].[All]" allUniqueName="[shipments].[Date (Month)].[All]" dimensionUniqueName="[shipments]" displayFolder="" count="0" memberValueDatatype="130" unbalanced="0"/>
    <cacheHierarchy uniqueName="[shipments].[Cost]" caption="Cost" attribute="1" defaultMemberUniqueName="[shipments].[Cost].[All]" allUniqueName="[shipments].[Cost].[All]" dimensionUniqueName="[shipments]" displayFolder="" count="0" memberValueDatatype="5" unbalanced="0"/>
    <cacheHierarchy uniqueName="[shipments].[Date (Month Index)]" caption="Date (Month Index)" attribute="1" defaultMemberUniqueName="[shipments].[Date (Month Index)].[All]" allUniqueName="[shipments].[Date (Month Index)].[All]" dimensionUniqueName="[shipments]" displayFolder="" count="0" memberValueDatatype="20" unbalanced="0" hidden="1"/>
    <cacheHierarchy uniqueName="[Measures].[Total Profit]" caption="Total Profit" measure="1" displayFolder="" measureGroup="shipments" count="0" oneField="1">
      <fieldsUsage count="1">
        <fieldUsage x="2"/>
      </fieldsUsage>
    </cacheHierarchy>
    <cacheHierarchy uniqueName="[Measures].[Profit %]" caption="Profit %" measure="1" displayFolder="" measureGroup="shipments" count="0" oneField="1">
      <fieldsUsage count="1">
        <fieldUsage x="3"/>
      </fieldsUsage>
    </cacheHierarchy>
    <cacheHierarchy uniqueName="[Measures].[Total Shipments]" caption="Total Shipments" measure="1" displayFolder="" measureGroup="shipments" count="0" oneField="1">
      <fieldsUsage count="1">
        <fieldUsage x="4"/>
      </fieldsUsage>
    </cacheHierarchy>
    <cacheHierarchy uniqueName="[Measures].[__XL_Count shipments]" caption="__XL_Count shipments" measure="1" displayFolder="" measureGroup="shipments" count="0" hidden="1"/>
    <cacheHierarchy uniqueName="[Measures].[__XL_Count locations]" caption="__XL_Count locations" measure="1" displayFolder="" measureGroup="locations" count="0" hidden="1"/>
    <cacheHierarchy uniqueName="[Measures].[__XL_Count products]" caption="__XL_Count products" measure="1" displayFolder="" measureGroup="products" count="0" hidden="1"/>
    <cacheHierarchy uniqueName="[Measures].[__XL_Count people]" caption="__XL_Count people" measure="1" displayFolder="" measureGroup="people" count="0" hidden="1"/>
    <cacheHierarchy uniqueName="[Measures].[__No measures defined]" caption="__No measures defined" measure="1" displayFolder="" count="0" hidden="1"/>
    <cacheHierarchy uniqueName="[Measures].[Sum of Amount]" caption="Sum of Amount" measure="1" displayFolder="" measureGroup="shipments" count="0" oneField="1" hidden="1">
      <fieldsUsage count="1">
        <fieldUsage x="0"/>
      </fieldsUsage>
      <extLst>
        <ext xmlns:x15="http://schemas.microsoft.com/office/spreadsheetml/2010/11/main" uri="{B97F6D7D-B522-45F9-BDA1-12C45D357490}">
          <x15:cacheHierarchy aggregatedColumn="12"/>
        </ext>
      </extLst>
    </cacheHierarchy>
    <cacheHierarchy uniqueName="[Measures].[Sum of Cost]" caption="Sum of Cost" measure="1" displayFolder="" measureGroup="shipments" count="0" oneField="1" hidden="1">
      <fieldsUsage count="1">
        <fieldUsage x="1"/>
      </fieldsUsage>
      <extLst>
        <ext xmlns:x15="http://schemas.microsoft.com/office/spreadsheetml/2010/11/main" uri="{B97F6D7D-B522-45F9-BDA1-12C45D357490}">
          <x15:cacheHierarchy aggregatedColumn="18"/>
        </ext>
      </extLst>
    </cacheHierarchy>
    <cacheHierarchy uniqueName="[Measures].[Count of Geo]" caption="Count of Geo" measure="1" displayFolder="" measureGroup="locations" count="0" hidden="1">
      <extLst>
        <ext xmlns:x15="http://schemas.microsoft.com/office/spreadsheetml/2010/11/main" uri="{B97F6D7D-B522-45F9-BDA1-12C45D357490}">
          <x15:cacheHierarchy aggregatedColumn="0"/>
        </ext>
      </extLst>
    </cacheHierarchy>
  </cacheHierarchies>
  <kpis count="0"/>
  <dimensions count="5">
    <dimension name="locations" uniqueName="[locations]" caption="locations"/>
    <dimension measure="1" name="Measures" uniqueName="[Measures]" caption="Measures"/>
    <dimension name="people" uniqueName="[people]" caption="people"/>
    <dimension name="products" uniqueName="[products]" caption="products"/>
    <dimension name="shipments" uniqueName="[shipments]" caption="shipments"/>
  </dimensions>
  <measureGroups count="4">
    <measureGroup name="locations" caption="locations"/>
    <measureGroup name="people" caption="people"/>
    <measureGroup name="products" caption="products"/>
    <measureGroup name="shipments" caption="shipments"/>
  </measureGroups>
  <maps count="7">
    <map measureGroup="0" dimension="0"/>
    <map measureGroup="1" dimension="2"/>
    <map measureGroup="2" dimension="3"/>
    <map measureGroup="3" dimension="0"/>
    <map measureGroup="3" dimension="2"/>
    <map measureGroup="3" dimension="3"/>
    <map measureGroup="3" dimension="4"/>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erry Hill" refreshedDate="45219.334263310186" backgroundQuery="1" createdVersion="8" refreshedVersion="8" minRefreshableVersion="3" recordCount="0" supportSubquery="1" supportAdvancedDrill="1" xr:uid="{86D7AEF9-EB48-4CD6-9705-FDD05A50EC52}">
  <cacheSource type="external" connectionId="1"/>
  <cacheFields count="3">
    <cacheField name="[Measures].[Sum of Amount]" caption="Sum of Amount" numFmtId="0" hierarchy="28" level="32767"/>
    <cacheField name="[locations].[Geo].[Geo]" caption="Geo" numFmtId="0" level="1">
      <sharedItems containsSemiMixedTypes="0" containsNonDate="0" containsString="0"/>
    </cacheField>
    <cacheField name="[products].[Product].[Product]" caption="Product" numFmtId="0" hierarchy="5" level="1">
      <sharedItems count="22">
        <s v="50% Dark Bites"/>
        <s v="70% Dark Bites"/>
        <s v="85% Dark Bars"/>
        <s v="99% Dark &amp; Pure"/>
        <s v="After Nines"/>
        <s v="Almond Choco"/>
        <s v="Baker's Choco Chips"/>
        <s v="Caramel Stuffed Bars"/>
        <s v="Choco Coated Almonds"/>
        <s v="Drinking Coco"/>
        <s v="Eclairs"/>
        <s v="Fruit &amp; Nut Bars"/>
        <s v="Manuka Honey Choco"/>
        <s v="Milk Bars"/>
        <s v="Mint Chip Choco"/>
        <s v="Orange Choco"/>
        <s v="Organic Choco Syrup"/>
        <s v="Peanut Butter Cubes"/>
        <s v="Raspberry Choco"/>
        <s v="Smooth Sliky Salty"/>
        <s v="Spicy Special Slims"/>
        <s v="White Choc"/>
      </sharedItems>
    </cacheField>
  </cacheFields>
  <cacheHierarchies count="31">
    <cacheHierarchy uniqueName="[locations].[Geo]" caption="Geo" attribute="1" defaultMemberUniqueName="[locations].[Geo].[All]" allUniqueName="[locations].[Geo].[All]" dimensionUniqueName="[locations]" displayFolder="" count="2" memberValueDatatype="130" unbalanced="0">
      <fieldsUsage count="2">
        <fieldUsage x="-1"/>
        <fieldUsage x="1"/>
      </fieldsUsage>
    </cacheHierarchy>
    <cacheHierarchy uniqueName="[locations].[Region]" caption="Region" attribute="1" defaultMemberUniqueName="[locations].[Region].[All]" allUniqueName="[locations].[Region].[All]" dimensionUniqueName="[locations]" displayFolder="" count="0" memberValueDatatype="130" unbalanced="0"/>
    <cacheHierarchy uniqueName="[people].[Sales person]" caption="Sales person" attribute="1" defaultMemberUniqueName="[people].[Sales person].[All]" allUniqueName="[people].[Sales person].[All]" dimensionUniqueName="[people]" displayFolder="" count="0" memberValueDatatype="130" unbalanced="0"/>
    <cacheHierarchy uniqueName="[people].[Team]" caption="Team" attribute="1" defaultMemberUniqueName="[people].[Team].[All]" allUniqueName="[people].[Team].[All]" dimensionUniqueName="[people]" displayFolder="" count="0" memberValueDatatype="130" unbalanced="0"/>
    <cacheHierarchy uniqueName="[people].[Picture]" caption="Picture" attribute="1" defaultMemberUniqueName="[people].[Picture].[All]" allUniqueName="[people].[Picture].[All]" dimensionUniqueName="[people]" displayFolder="" count="0" memberValueDatatype="130" unbalanced="0"/>
    <cacheHierarchy uniqueName="[products].[Product]" caption="Product" attribute="1" defaultMemberUniqueName="[products].[Product].[All]" allUniqueName="[products].[Product].[All]" dimensionUniqueName="[products]" displayFolder="" count="2" memberValueDatatype="130" unbalanced="0">
      <fieldsUsage count="2">
        <fieldUsage x="-1"/>
        <fieldUsage x="2"/>
      </fieldsUsage>
    </cacheHierarchy>
    <cacheHierarchy uniqueName="[products].[Category]" caption="Category" attribute="1" defaultMemberUniqueName="[products].[Category].[All]" allUniqueName="[products].[Category].[All]" dimensionUniqueName="[products]" displayFolder="" count="0" memberValueDatatype="130" unbalanced="0"/>
    <cacheHierarchy uniqueName="[products].[Cost per box]" caption="Cost per box" attribute="1" defaultMemberUniqueName="[products].[Cost per box].[All]" allUniqueName="[products].[Cost per box].[All]" dimensionUniqueName="[products]" displayFolder="" count="0" memberValueDatatype="5" unbalanced="0"/>
    <cacheHierarchy uniqueName="[shipments].[Sales Person]" caption="Sales Person" attribute="1" defaultMemberUniqueName="[shipments].[Sales Person].[All]" allUniqueName="[shipments].[Sales Person].[All]" dimensionUniqueName="[shipments]" displayFolder="" count="0" memberValueDatatype="130" unbalanced="0"/>
    <cacheHierarchy uniqueName="[shipments].[Geography]" caption="Geography" attribute="1" defaultMemberUniqueName="[shipments].[Geography].[All]" allUniqueName="[shipments].[Geography].[All]" dimensionUniqueName="[shipments]" displayFolder="" count="0" memberValueDatatype="130" unbalanced="0"/>
    <cacheHierarchy uniqueName="[shipments].[Product]" caption="Product" attribute="1" defaultMemberUniqueName="[shipments].[Product].[All]" allUniqueName="[shipments].[Product].[All]" dimensionUniqueName="[shipments]" displayFolder="" count="0" memberValueDatatype="130" unbalanced="0"/>
    <cacheHierarchy uniqueName="[shipments].[Date]" caption="Date" attribute="1" time="1" defaultMemberUniqueName="[shipments].[Date].[All]" allUniqueName="[shipments].[Date].[All]" dimensionUniqueName="[shipments]" displayFolder="" count="0" memberValueDatatype="7" unbalanced="0"/>
    <cacheHierarchy uniqueName="[shipments].[Amount]" caption="Amount" attribute="1" defaultMemberUniqueName="[shipments].[Amount].[All]" allUniqueName="[shipments].[Amount].[All]" dimensionUniqueName="[shipments]" displayFolder="" count="0" memberValueDatatype="20" unbalanced="0"/>
    <cacheHierarchy uniqueName="[shipments].[Boxes]" caption="Boxes" attribute="1" defaultMemberUniqueName="[shipments].[Boxes].[All]" allUniqueName="[shipments].[Boxes].[All]" dimensionUniqueName="[shipments]" displayFolder="" count="0" memberValueDatatype="20" unbalanced="0"/>
    <cacheHierarchy uniqueName="[shipments].[Clean Geo]" caption="Clean Geo" attribute="1" defaultMemberUniqueName="[shipments].[Clean Geo].[All]" allUniqueName="[shipments].[Clean Geo].[All]" dimensionUniqueName="[shipments]" displayFolder="" count="0" memberValueDatatype="130" unbalanced="0"/>
    <cacheHierarchy uniqueName="[shipments].[Date (Year)]" caption="Date (Year)" attribute="1" defaultMemberUniqueName="[shipments].[Date (Year)].[All]" allUniqueName="[shipments].[Date (Year)].[All]" dimensionUniqueName="[shipments]" displayFolder="" count="0" memberValueDatatype="130" unbalanced="0"/>
    <cacheHierarchy uniqueName="[shipments].[Date (Quarter)]" caption="Date (Quarter)" attribute="1" defaultMemberUniqueName="[shipments].[Date (Quarter)].[All]" allUniqueName="[shipments].[Date (Quarter)].[All]" dimensionUniqueName="[shipments]" displayFolder="" count="0" memberValueDatatype="130" unbalanced="0"/>
    <cacheHierarchy uniqueName="[shipments].[Date (Month)]" caption="Date (Month)" attribute="1" defaultMemberUniqueName="[shipments].[Date (Month)].[All]" allUniqueName="[shipments].[Date (Month)].[All]" dimensionUniqueName="[shipments]" displayFolder="" count="0" memberValueDatatype="130" unbalanced="0"/>
    <cacheHierarchy uniqueName="[shipments].[Cost]" caption="Cost" attribute="1" defaultMemberUniqueName="[shipments].[Cost].[All]" allUniqueName="[shipments].[Cost].[All]" dimensionUniqueName="[shipments]" displayFolder="" count="0" memberValueDatatype="5" unbalanced="0"/>
    <cacheHierarchy uniqueName="[shipments].[Date (Month Index)]" caption="Date (Month Index)" attribute="1" defaultMemberUniqueName="[shipments].[Date (Month Index)].[All]" allUniqueName="[shipments].[Date (Month Index)].[All]" dimensionUniqueName="[shipments]" displayFolder="" count="0" memberValueDatatype="20" unbalanced="0" hidden="1"/>
    <cacheHierarchy uniqueName="[Measures].[Total Profit]" caption="Total Profit" measure="1" displayFolder="" measureGroup="shipments" count="0"/>
    <cacheHierarchy uniqueName="[Measures].[Profit %]" caption="Profit %" measure="1" displayFolder="" measureGroup="shipments" count="0"/>
    <cacheHierarchy uniqueName="[Measures].[Total Shipments]" caption="Total Shipments" measure="1" displayFolder="" measureGroup="shipments" count="0"/>
    <cacheHierarchy uniqueName="[Measures].[__XL_Count shipments]" caption="__XL_Count shipments" measure="1" displayFolder="" measureGroup="shipments" count="0" hidden="1"/>
    <cacheHierarchy uniqueName="[Measures].[__XL_Count locations]" caption="__XL_Count locations" measure="1" displayFolder="" measureGroup="locations" count="0" hidden="1"/>
    <cacheHierarchy uniqueName="[Measures].[__XL_Count products]" caption="__XL_Count products" measure="1" displayFolder="" measureGroup="products" count="0" hidden="1"/>
    <cacheHierarchy uniqueName="[Measures].[__XL_Count people]" caption="__XL_Count people" measure="1" displayFolder="" measureGroup="people" count="0" hidden="1"/>
    <cacheHierarchy uniqueName="[Measures].[__No measures defined]" caption="__No measures defined" measure="1" displayFolder="" count="0" hidden="1"/>
    <cacheHierarchy uniqueName="[Measures].[Sum of Amount]" caption="Sum of Amount" measure="1" displayFolder="" measureGroup="shipments" count="0" oneField="1" hidden="1">
      <fieldsUsage count="1">
        <fieldUsage x="0"/>
      </fieldsUsage>
      <extLst>
        <ext xmlns:x15="http://schemas.microsoft.com/office/spreadsheetml/2010/11/main" uri="{B97F6D7D-B522-45F9-BDA1-12C45D357490}">
          <x15:cacheHierarchy aggregatedColumn="12"/>
        </ext>
      </extLst>
    </cacheHierarchy>
    <cacheHierarchy uniqueName="[Measures].[Sum of Cost]" caption="Sum of Cost" measure="1" displayFolder="" measureGroup="shipments" count="0" hidden="1">
      <extLst>
        <ext xmlns:x15="http://schemas.microsoft.com/office/spreadsheetml/2010/11/main" uri="{B97F6D7D-B522-45F9-BDA1-12C45D357490}">
          <x15:cacheHierarchy aggregatedColumn="18"/>
        </ext>
      </extLst>
    </cacheHierarchy>
    <cacheHierarchy uniqueName="[Measures].[Count of Geo]" caption="Count of Geo" measure="1" displayFolder="" measureGroup="locations" count="0" hidden="1">
      <extLst>
        <ext xmlns:x15="http://schemas.microsoft.com/office/spreadsheetml/2010/11/main" uri="{B97F6D7D-B522-45F9-BDA1-12C45D357490}">
          <x15:cacheHierarchy aggregatedColumn="0"/>
        </ext>
      </extLst>
    </cacheHierarchy>
  </cacheHierarchies>
  <kpis count="0"/>
  <dimensions count="5">
    <dimension name="locations" uniqueName="[locations]" caption="locations"/>
    <dimension measure="1" name="Measures" uniqueName="[Measures]" caption="Measures"/>
    <dimension name="people" uniqueName="[people]" caption="people"/>
    <dimension name="products" uniqueName="[products]" caption="products"/>
    <dimension name="shipments" uniqueName="[shipments]" caption="shipments"/>
  </dimensions>
  <measureGroups count="4">
    <measureGroup name="locations" caption="locations"/>
    <measureGroup name="people" caption="people"/>
    <measureGroup name="products" caption="products"/>
    <measureGroup name="shipments" caption="shipments"/>
  </measureGroups>
  <maps count="7">
    <map measureGroup="0" dimension="0"/>
    <map measureGroup="1" dimension="2"/>
    <map measureGroup="2" dimension="3"/>
    <map measureGroup="3" dimension="0"/>
    <map measureGroup="3" dimension="2"/>
    <map measureGroup="3" dimension="3"/>
    <map measureGroup="3" dimension="4"/>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erry Hill" refreshedDate="45219.334263773148" backgroundQuery="1" createdVersion="8" refreshedVersion="8" minRefreshableVersion="3" recordCount="0" supportSubquery="1" supportAdvancedDrill="1" xr:uid="{CCB6F0AC-FC8D-45D0-8906-67B0ADC6A457}">
  <cacheSource type="external" connectionId="1"/>
  <cacheFields count="1">
    <cacheField name="[locations].[Geo].[Geo]" caption="Geo" numFmtId="0" level="1">
      <sharedItems count="1">
        <s v="UK"/>
      </sharedItems>
    </cacheField>
  </cacheFields>
  <cacheHierarchies count="31">
    <cacheHierarchy uniqueName="[locations].[Geo]" caption="Geo" attribute="1" defaultMemberUniqueName="[locations].[Geo].[All]" allUniqueName="[locations].[Geo].[All]" dimensionUniqueName="[locations]" displayFolder="" count="2" memberValueDatatype="130" unbalanced="0">
      <fieldsUsage count="2">
        <fieldUsage x="-1"/>
        <fieldUsage x="0"/>
      </fieldsUsage>
    </cacheHierarchy>
    <cacheHierarchy uniqueName="[locations].[Region]" caption="Region" attribute="1" defaultMemberUniqueName="[locations].[Region].[All]" allUniqueName="[locations].[Region].[All]" dimensionUniqueName="[locations]" displayFolder="" count="0" memberValueDatatype="130" unbalanced="0"/>
    <cacheHierarchy uniqueName="[people].[Sales person]" caption="Sales person" attribute="1" defaultMemberUniqueName="[people].[Sales person].[All]" allUniqueName="[people].[Sales person].[All]" dimensionUniqueName="[people]" displayFolder="" count="0" memberValueDatatype="130" unbalanced="0"/>
    <cacheHierarchy uniqueName="[people].[Team]" caption="Team" attribute="1" defaultMemberUniqueName="[people].[Team].[All]" allUniqueName="[people].[Team].[All]" dimensionUniqueName="[people]" displayFolder="" count="0" memberValueDatatype="130" unbalanced="0"/>
    <cacheHierarchy uniqueName="[people].[Picture]" caption="Picture" attribute="1" defaultMemberUniqueName="[people].[Picture].[All]" allUniqueName="[people].[Picture].[All]" dimensionUniqueName="[people]" displayFolder="" count="0" memberValueDatatype="130" unbalanced="0"/>
    <cacheHierarchy uniqueName="[products].[Product]" caption="Product" attribute="1" defaultMemberUniqueName="[products].[Product].[All]" allUniqueName="[products].[Product].[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0" memberValueDatatype="130" unbalanced="0"/>
    <cacheHierarchy uniqueName="[products].[Cost per box]" caption="Cost per box" attribute="1" defaultMemberUniqueName="[products].[Cost per box].[All]" allUniqueName="[products].[Cost per box].[All]" dimensionUniqueName="[products]" displayFolder="" count="0" memberValueDatatype="5" unbalanced="0"/>
    <cacheHierarchy uniqueName="[shipments].[Sales Person]" caption="Sales Person" attribute="1" defaultMemberUniqueName="[shipments].[Sales Person].[All]" allUniqueName="[shipments].[Sales Person].[All]" dimensionUniqueName="[shipments]" displayFolder="" count="0" memberValueDatatype="130" unbalanced="0"/>
    <cacheHierarchy uniqueName="[shipments].[Geography]" caption="Geography" attribute="1" defaultMemberUniqueName="[shipments].[Geography].[All]" allUniqueName="[shipments].[Geography].[All]" dimensionUniqueName="[shipments]" displayFolder="" count="0" memberValueDatatype="130" unbalanced="0"/>
    <cacheHierarchy uniqueName="[shipments].[Product]" caption="Product" attribute="1" defaultMemberUniqueName="[shipments].[Product].[All]" allUniqueName="[shipments].[Product].[All]" dimensionUniqueName="[shipments]" displayFolder="" count="0" memberValueDatatype="130" unbalanced="0"/>
    <cacheHierarchy uniqueName="[shipments].[Date]" caption="Date" attribute="1" time="1" defaultMemberUniqueName="[shipments].[Date].[All]" allUniqueName="[shipments].[Date].[All]" dimensionUniqueName="[shipments]" displayFolder="" count="0" memberValueDatatype="7" unbalanced="0"/>
    <cacheHierarchy uniqueName="[shipments].[Amount]" caption="Amount" attribute="1" defaultMemberUniqueName="[shipments].[Amount].[All]" allUniqueName="[shipments].[Amount].[All]" dimensionUniqueName="[shipments]" displayFolder="" count="0" memberValueDatatype="20" unbalanced="0"/>
    <cacheHierarchy uniqueName="[shipments].[Boxes]" caption="Boxes" attribute="1" defaultMemberUniqueName="[shipments].[Boxes].[All]" allUniqueName="[shipments].[Boxes].[All]" dimensionUniqueName="[shipments]" displayFolder="" count="0" memberValueDatatype="20" unbalanced="0"/>
    <cacheHierarchy uniqueName="[shipments].[Clean Geo]" caption="Clean Geo" attribute="1" defaultMemberUniqueName="[shipments].[Clean Geo].[All]" allUniqueName="[shipments].[Clean Geo].[All]" dimensionUniqueName="[shipments]" displayFolder="" count="0" memberValueDatatype="130" unbalanced="0"/>
    <cacheHierarchy uniqueName="[shipments].[Date (Year)]" caption="Date (Year)" attribute="1" defaultMemberUniqueName="[shipments].[Date (Year)].[All]" allUniqueName="[shipments].[Date (Year)].[All]" dimensionUniqueName="[shipments]" displayFolder="" count="0" memberValueDatatype="130" unbalanced="0"/>
    <cacheHierarchy uniqueName="[shipments].[Date (Quarter)]" caption="Date (Quarter)" attribute="1" defaultMemberUniqueName="[shipments].[Date (Quarter)].[All]" allUniqueName="[shipments].[Date (Quarter)].[All]" dimensionUniqueName="[shipments]" displayFolder="" count="0" memberValueDatatype="130" unbalanced="0"/>
    <cacheHierarchy uniqueName="[shipments].[Date (Month)]" caption="Date (Month)" attribute="1" defaultMemberUniqueName="[shipments].[Date (Month)].[All]" allUniqueName="[shipments].[Date (Month)].[All]" dimensionUniqueName="[shipments]" displayFolder="" count="0" memberValueDatatype="130" unbalanced="0"/>
    <cacheHierarchy uniqueName="[shipments].[Cost]" caption="Cost" attribute="1" defaultMemberUniqueName="[shipments].[Cost].[All]" allUniqueName="[shipments].[Cost].[All]" dimensionUniqueName="[shipments]" displayFolder="" count="0" memberValueDatatype="5" unbalanced="0"/>
    <cacheHierarchy uniqueName="[shipments].[Date (Month Index)]" caption="Date (Month Index)" attribute="1" defaultMemberUniqueName="[shipments].[Date (Month Index)].[All]" allUniqueName="[shipments].[Date (Month Index)].[All]" dimensionUniqueName="[shipments]" displayFolder="" count="0" memberValueDatatype="20" unbalanced="0" hidden="1"/>
    <cacheHierarchy uniqueName="[Measures].[Total Profit]" caption="Total Profit" measure="1" displayFolder="" measureGroup="shipments" count="0"/>
    <cacheHierarchy uniqueName="[Measures].[Profit %]" caption="Profit %" measure="1" displayFolder="" measureGroup="shipments" count="0"/>
    <cacheHierarchy uniqueName="[Measures].[Total Shipments]" caption="Total Shipments" measure="1" displayFolder="" measureGroup="shipments" count="0"/>
    <cacheHierarchy uniqueName="[Measures].[__XL_Count shipments]" caption="__XL_Count shipments" measure="1" displayFolder="" measureGroup="shipments" count="0" hidden="1"/>
    <cacheHierarchy uniqueName="[Measures].[__XL_Count locations]" caption="__XL_Count locations" measure="1" displayFolder="" measureGroup="locations" count="0" hidden="1"/>
    <cacheHierarchy uniqueName="[Measures].[__XL_Count products]" caption="__XL_Count products" measure="1" displayFolder="" measureGroup="products" count="0" hidden="1"/>
    <cacheHierarchy uniqueName="[Measures].[__XL_Count people]" caption="__XL_Count people" measure="1" displayFolder="" measureGroup="people" count="0" hidden="1"/>
    <cacheHierarchy uniqueName="[Measures].[__No measures defined]" caption="__No measures defined" measure="1" displayFolder="" count="0" hidden="1"/>
    <cacheHierarchy uniqueName="[Measures].[Sum of Amount]" caption="Sum of Amount" measure="1" displayFolder="" measureGroup="shipments" count="0" hidden="1">
      <extLst>
        <ext xmlns:x15="http://schemas.microsoft.com/office/spreadsheetml/2010/11/main" uri="{B97F6D7D-B522-45F9-BDA1-12C45D357490}">
          <x15:cacheHierarchy aggregatedColumn="12"/>
        </ext>
      </extLst>
    </cacheHierarchy>
    <cacheHierarchy uniqueName="[Measures].[Sum of Cost]" caption="Sum of Cost" measure="1" displayFolder="" measureGroup="shipments" count="0" hidden="1">
      <extLst>
        <ext xmlns:x15="http://schemas.microsoft.com/office/spreadsheetml/2010/11/main" uri="{B97F6D7D-B522-45F9-BDA1-12C45D357490}">
          <x15:cacheHierarchy aggregatedColumn="18"/>
        </ext>
      </extLst>
    </cacheHierarchy>
    <cacheHierarchy uniqueName="[Measures].[Count of Geo]" caption="Count of Geo" measure="1" displayFolder="" measureGroup="locations" count="0" hidden="1">
      <extLst>
        <ext xmlns:x15="http://schemas.microsoft.com/office/spreadsheetml/2010/11/main" uri="{B97F6D7D-B522-45F9-BDA1-12C45D357490}">
          <x15:cacheHierarchy aggregatedColumn="0"/>
        </ext>
      </extLst>
    </cacheHierarchy>
  </cacheHierarchies>
  <kpis count="0"/>
  <dimensions count="5">
    <dimension name="locations" uniqueName="[locations]" caption="locations"/>
    <dimension measure="1" name="Measures" uniqueName="[Measures]" caption="Measures"/>
    <dimension name="people" uniqueName="[people]" caption="people"/>
    <dimension name="products" uniqueName="[products]" caption="products"/>
    <dimension name="shipments" uniqueName="[shipments]" caption="shipments"/>
  </dimensions>
  <measureGroups count="4">
    <measureGroup name="locations" caption="locations"/>
    <measureGroup name="people" caption="people"/>
    <measureGroup name="products" caption="products"/>
    <measureGroup name="shipments" caption="shipments"/>
  </measureGroups>
  <maps count="7">
    <map measureGroup="0" dimension="0"/>
    <map measureGroup="1" dimension="2"/>
    <map measureGroup="2" dimension="3"/>
    <map measureGroup="3" dimension="0"/>
    <map measureGroup="3" dimension="2"/>
    <map measureGroup="3" dimension="3"/>
    <map measureGroup="3" dimension="4"/>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erry Hill" refreshedDate="45219.344776736114" backgroundQuery="1" createdVersion="8" refreshedVersion="8" minRefreshableVersion="3" recordCount="0" supportSubquery="1" supportAdvancedDrill="1" xr:uid="{5E696C95-78AD-472E-8E3B-721B67F2075D}">
  <cacheSource type="external" connectionId="1"/>
  <cacheFields count="6">
    <cacheField name="[shipments].[Date (Month)].[Date (Month)]" caption="Date (Month)" numFmtId="0" hierarchy="17" level="1">
      <sharedItems count="12">
        <s v="Apr"/>
        <s v="May"/>
        <s v="Jun"/>
        <s v="Jul"/>
        <s v="Aug"/>
        <s v="Sep"/>
        <s v="Oct"/>
        <s v="Nov"/>
        <s v="Dec"/>
        <s v="Jan"/>
        <s v="Feb"/>
        <s v="Mar"/>
      </sharedItems>
    </cacheField>
    <cacheField name="[shipments].[Date (Year)].[Date (Year)]" caption="Date (Year)" numFmtId="0" hierarchy="15" level="1">
      <sharedItems count="2">
        <s v="2022"/>
        <s v="2023"/>
      </sharedItems>
    </cacheField>
    <cacheField name="[Measures].[Sum of Amount]" caption="Sum of Amount" numFmtId="0" hierarchy="28" level="32767"/>
    <cacheField name="[Measures].[Total Profit]" caption="Total Profit" numFmtId="0" hierarchy="20" level="32767"/>
    <cacheField name="[shipments].[Date].[Date]" caption="Date" numFmtId="0" hierarchy="11" level="1">
      <sharedItems containsSemiMixedTypes="0" containsNonDate="0" containsString="0"/>
    </cacheField>
    <cacheField name="[products].[Category].[Category]" caption="Category" numFmtId="0" hierarchy="6" level="1">
      <sharedItems containsSemiMixedTypes="0" containsNonDate="0" containsString="0"/>
    </cacheField>
  </cacheFields>
  <cacheHierarchies count="31">
    <cacheHierarchy uniqueName="[locations].[Geo]" caption="Geo" attribute="1" defaultMemberUniqueName="[locations].[Geo].[All]" allUniqueName="[locations].[Geo].[All]" dimensionUniqueName="[locations]" displayFolder="" count="0" memberValueDatatype="130" unbalanced="0"/>
    <cacheHierarchy uniqueName="[locations].[Region]" caption="Region" attribute="1" defaultMemberUniqueName="[locations].[Region].[All]" allUniqueName="[locations].[Region].[All]" dimensionUniqueName="[locations]" displayFolder="" count="0" memberValueDatatype="130" unbalanced="0"/>
    <cacheHierarchy uniqueName="[people].[Sales person]" caption="Sales person" attribute="1" defaultMemberUniqueName="[people].[Sales person].[All]" allUniqueName="[people].[Sales person].[All]" dimensionUniqueName="[people]" displayFolder="" count="0" memberValueDatatype="130" unbalanced="0"/>
    <cacheHierarchy uniqueName="[people].[Team]" caption="Team" attribute="1" defaultMemberUniqueName="[people].[Team].[All]" allUniqueName="[people].[Team].[All]" dimensionUniqueName="[people]" displayFolder="" count="0" memberValueDatatype="130" unbalanced="0"/>
    <cacheHierarchy uniqueName="[people].[Picture]" caption="Picture" attribute="1" defaultMemberUniqueName="[people].[Picture].[All]" allUniqueName="[people].[Picture].[All]" dimensionUniqueName="[people]" displayFolder="" count="0" memberValueDatatype="130" unbalanced="0"/>
    <cacheHierarchy uniqueName="[products].[Product]" caption="Product" attribute="1" defaultMemberUniqueName="[products].[Product].[All]" allUniqueName="[products].[Product].[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2" memberValueDatatype="130" unbalanced="0">
      <fieldsUsage count="2">
        <fieldUsage x="-1"/>
        <fieldUsage x="5"/>
      </fieldsUsage>
    </cacheHierarchy>
    <cacheHierarchy uniqueName="[products].[Cost per box]" caption="Cost per box" attribute="1" defaultMemberUniqueName="[products].[Cost per box].[All]" allUniqueName="[products].[Cost per box].[All]" dimensionUniqueName="[products]" displayFolder="" count="0" memberValueDatatype="5" unbalanced="0"/>
    <cacheHierarchy uniqueName="[shipments].[Sales Person]" caption="Sales Person" attribute="1" defaultMemberUniqueName="[shipments].[Sales Person].[All]" allUniqueName="[shipments].[Sales Person].[All]" dimensionUniqueName="[shipments]" displayFolder="" count="0" memberValueDatatype="130" unbalanced="0"/>
    <cacheHierarchy uniqueName="[shipments].[Geography]" caption="Geography" attribute="1" defaultMemberUniqueName="[shipments].[Geography].[All]" allUniqueName="[shipments].[Geography].[All]" dimensionUniqueName="[shipments]" displayFolder="" count="0" memberValueDatatype="130" unbalanced="0"/>
    <cacheHierarchy uniqueName="[shipments].[Product]" caption="Product" attribute="1" defaultMemberUniqueName="[shipments].[Product].[All]" allUniqueName="[shipments].[Product].[All]" dimensionUniqueName="[shipments]" displayFolder="" count="0" memberValueDatatype="130" unbalanced="0"/>
    <cacheHierarchy uniqueName="[shipments].[Date]" caption="Date" attribute="1" time="1" defaultMemberUniqueName="[shipments].[Date].[All]" allUniqueName="[shipments].[Date].[All]" dimensionUniqueName="[shipments]" displayFolder="" count="2" memberValueDatatype="7" unbalanced="0">
      <fieldsUsage count="2">
        <fieldUsage x="-1"/>
        <fieldUsage x="4"/>
      </fieldsUsage>
    </cacheHierarchy>
    <cacheHierarchy uniqueName="[shipments].[Amount]" caption="Amount" attribute="1" defaultMemberUniqueName="[shipments].[Amount].[All]" allUniqueName="[shipments].[Amount].[All]" dimensionUniqueName="[shipments]" displayFolder="" count="0" memberValueDatatype="20" unbalanced="0"/>
    <cacheHierarchy uniqueName="[shipments].[Boxes]" caption="Boxes" attribute="1" defaultMemberUniqueName="[shipments].[Boxes].[All]" allUniqueName="[shipments].[Boxes].[All]" dimensionUniqueName="[shipments]" displayFolder="" count="0" memberValueDatatype="20" unbalanced="0"/>
    <cacheHierarchy uniqueName="[shipments].[Clean Geo]" caption="Clean Geo" attribute="1" defaultMemberUniqueName="[shipments].[Clean Geo].[All]" allUniqueName="[shipments].[Clean Geo].[All]" dimensionUniqueName="[shipments]" displayFolder="" count="0" memberValueDatatype="130" unbalanced="0"/>
    <cacheHierarchy uniqueName="[shipments].[Date (Year)]" caption="Date (Year)" attribute="1" defaultMemberUniqueName="[shipments].[Date (Year)].[All]" allUniqueName="[shipments].[Date (Year)].[All]" dimensionUniqueName="[shipments]" displayFolder="" count="2" memberValueDatatype="130" unbalanced="0">
      <fieldsUsage count="2">
        <fieldUsage x="-1"/>
        <fieldUsage x="1"/>
      </fieldsUsage>
    </cacheHierarchy>
    <cacheHierarchy uniqueName="[shipments].[Date (Quarter)]" caption="Date (Quarter)" attribute="1" defaultMemberUniqueName="[shipments].[Date (Quarter)].[All]" allUniqueName="[shipments].[Date (Quarter)].[All]" dimensionUniqueName="[shipments]" displayFolder="" count="0" memberValueDatatype="130" unbalanced="0"/>
    <cacheHierarchy uniqueName="[shipments].[Date (Month)]" caption="Date (Month)" attribute="1" defaultMemberUniqueName="[shipments].[Date (Month)].[All]" allUniqueName="[shipments].[Date (Month)].[All]" dimensionUniqueName="[shipments]" displayFolder="" count="2" memberValueDatatype="130" unbalanced="0">
      <fieldsUsage count="2">
        <fieldUsage x="-1"/>
        <fieldUsage x="0"/>
      </fieldsUsage>
    </cacheHierarchy>
    <cacheHierarchy uniqueName="[shipments].[Cost]" caption="Cost" attribute="1" defaultMemberUniqueName="[shipments].[Cost].[All]" allUniqueName="[shipments].[Cost].[All]" dimensionUniqueName="[shipments]" displayFolder="" count="0" memberValueDatatype="5" unbalanced="0"/>
    <cacheHierarchy uniqueName="[shipments].[Date (Month Index)]" caption="Date (Month Index)" attribute="1" defaultMemberUniqueName="[shipments].[Date (Month Index)].[All]" allUniqueName="[shipments].[Date (Month Index)].[All]" dimensionUniqueName="[shipments]" displayFolder="" count="0" memberValueDatatype="20" unbalanced="0" hidden="1"/>
    <cacheHierarchy uniqueName="[Measures].[Total Profit]" caption="Total Profit" measure="1" displayFolder="" measureGroup="shipments" count="0" oneField="1">
      <fieldsUsage count="1">
        <fieldUsage x="3"/>
      </fieldsUsage>
    </cacheHierarchy>
    <cacheHierarchy uniqueName="[Measures].[Profit %]" caption="Profit %" measure="1" displayFolder="" measureGroup="shipments" count="0"/>
    <cacheHierarchy uniqueName="[Measures].[Total Shipments]" caption="Total Shipments" measure="1" displayFolder="" measureGroup="shipments" count="0"/>
    <cacheHierarchy uniqueName="[Measures].[__XL_Count shipments]" caption="__XL_Count shipments" measure="1" displayFolder="" measureGroup="shipments" count="0" hidden="1"/>
    <cacheHierarchy uniqueName="[Measures].[__XL_Count locations]" caption="__XL_Count locations" measure="1" displayFolder="" measureGroup="locations" count="0" hidden="1"/>
    <cacheHierarchy uniqueName="[Measures].[__XL_Count products]" caption="__XL_Count products" measure="1" displayFolder="" measureGroup="products" count="0" hidden="1"/>
    <cacheHierarchy uniqueName="[Measures].[__XL_Count people]" caption="__XL_Count people" measure="1" displayFolder="" measureGroup="people" count="0" hidden="1"/>
    <cacheHierarchy uniqueName="[Measures].[__No measures defined]" caption="__No measures defined" measure="1" displayFolder="" count="0" hidden="1"/>
    <cacheHierarchy uniqueName="[Measures].[Sum of Amount]" caption="Sum of Amount" measure="1" displayFolder="" measureGroup="shipments" count="0" oneField="1" hidden="1">
      <fieldsUsage count="1">
        <fieldUsage x="2"/>
      </fieldsUsage>
      <extLst>
        <ext xmlns:x15="http://schemas.microsoft.com/office/spreadsheetml/2010/11/main" uri="{B97F6D7D-B522-45F9-BDA1-12C45D357490}">
          <x15:cacheHierarchy aggregatedColumn="12"/>
        </ext>
      </extLst>
    </cacheHierarchy>
    <cacheHierarchy uniqueName="[Measures].[Sum of Cost]" caption="Sum of Cost" measure="1" displayFolder="" measureGroup="shipments" count="0" hidden="1">
      <extLst>
        <ext xmlns:x15="http://schemas.microsoft.com/office/spreadsheetml/2010/11/main" uri="{B97F6D7D-B522-45F9-BDA1-12C45D357490}">
          <x15:cacheHierarchy aggregatedColumn="18"/>
        </ext>
      </extLst>
    </cacheHierarchy>
    <cacheHierarchy uniqueName="[Measures].[Count of Geo]" caption="Count of Geo" measure="1" displayFolder="" measureGroup="locations" count="0" hidden="1">
      <extLst>
        <ext xmlns:x15="http://schemas.microsoft.com/office/spreadsheetml/2010/11/main" uri="{B97F6D7D-B522-45F9-BDA1-12C45D357490}">
          <x15:cacheHierarchy aggregatedColumn="0"/>
        </ext>
      </extLst>
    </cacheHierarchy>
  </cacheHierarchies>
  <kpis count="0"/>
  <dimensions count="5">
    <dimension name="locations" uniqueName="[locations]" caption="locations"/>
    <dimension measure="1" name="Measures" uniqueName="[Measures]" caption="Measures"/>
    <dimension name="people" uniqueName="[people]" caption="people"/>
    <dimension name="products" uniqueName="[products]" caption="products"/>
    <dimension name="shipments" uniqueName="[shipments]" caption="shipments"/>
  </dimensions>
  <measureGroups count="4">
    <measureGroup name="locations" caption="locations"/>
    <measureGroup name="people" caption="people"/>
    <measureGroup name="products" caption="products"/>
    <measureGroup name="shipments" caption="shipments"/>
  </measureGroups>
  <maps count="7">
    <map measureGroup="0" dimension="0"/>
    <map measureGroup="1" dimension="2"/>
    <map measureGroup="2" dimension="3"/>
    <map measureGroup="3" dimension="0"/>
    <map measureGroup="3" dimension="2"/>
    <map measureGroup="3" dimension="3"/>
    <map measureGroup="3" dimension="4"/>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erry Hill" refreshedDate="45218.344414814812" backgroundQuery="1" createdVersion="3" refreshedVersion="8" minRefreshableVersion="3" recordCount="0" supportSubquery="1" supportAdvancedDrill="1" xr:uid="{A69CF649-D99E-4D26-B8F3-8DF05F28D8A0}">
  <cacheSource type="external" connectionId="1">
    <extLst>
      <ext xmlns:x14="http://schemas.microsoft.com/office/spreadsheetml/2009/9/main" uri="{F057638F-6D5F-4e77-A914-E7F072B9BCA8}">
        <x14:sourceConnection name="ThisWorkbookDataModel"/>
      </ext>
    </extLst>
  </cacheSource>
  <cacheFields count="0"/>
  <cacheHierarchies count="30">
    <cacheHierarchy uniqueName="[locations].[Geo]" caption="Geo" attribute="1" defaultMemberUniqueName="[locations].[Geo].[All]" allUniqueName="[locations].[Geo].[All]" dimensionUniqueName="[locations]" displayFolder="" count="2" memberValueDatatype="130" unbalanced="0"/>
    <cacheHierarchy uniqueName="[locations].[Region]" caption="Region" attribute="1" defaultMemberUniqueName="[locations].[Region].[All]" allUniqueName="[locations].[Region].[All]" dimensionUniqueName="[locations]" displayFolder="" count="0" memberValueDatatype="130" unbalanced="0"/>
    <cacheHierarchy uniqueName="[people].[Sales person]" caption="Sales person" attribute="1" defaultMemberUniqueName="[people].[Sales person].[All]" allUniqueName="[people].[Sales person].[All]" dimensionUniqueName="[people]" displayFolder="" count="0" memberValueDatatype="130" unbalanced="0"/>
    <cacheHierarchy uniqueName="[people].[Team]" caption="Team" attribute="1" defaultMemberUniqueName="[people].[Team].[All]" allUniqueName="[people].[Team].[All]" dimensionUniqueName="[people]" displayFolder="" count="0" memberValueDatatype="130" unbalanced="0"/>
    <cacheHierarchy uniqueName="[people].[Picture]" caption="Picture" attribute="1" defaultMemberUniqueName="[people].[Picture].[All]" allUniqueName="[people].[Picture].[All]" dimensionUniqueName="[people]" displayFolder="" count="0" memberValueDatatype="130" unbalanced="0"/>
    <cacheHierarchy uniqueName="[products].[Product]" caption="Product" attribute="1" defaultMemberUniqueName="[products].[Product].[All]" allUniqueName="[products].[Product].[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2" memberValueDatatype="130" unbalanced="0"/>
    <cacheHierarchy uniqueName="[products].[Cost per box]" caption="Cost per box" attribute="1" defaultMemberUniqueName="[products].[Cost per box].[All]" allUniqueName="[products].[Cost per box].[All]" dimensionUniqueName="[products]" displayFolder="" count="0" memberValueDatatype="5" unbalanced="0"/>
    <cacheHierarchy uniqueName="[shipments].[Sales Person]" caption="Sales Person" attribute="1" defaultMemberUniqueName="[shipments].[Sales Person].[All]" allUniqueName="[shipments].[Sales Person].[All]" dimensionUniqueName="[shipments]" displayFolder="" count="0" memberValueDatatype="130" unbalanced="0"/>
    <cacheHierarchy uniqueName="[shipments].[Geography]" caption="Geography" attribute="1" defaultMemberUniqueName="[shipments].[Geography].[All]" allUniqueName="[shipments].[Geography].[All]" dimensionUniqueName="[shipments]" displayFolder="" count="0" memberValueDatatype="130" unbalanced="0"/>
    <cacheHierarchy uniqueName="[shipments].[Product]" caption="Product" attribute="1" defaultMemberUniqueName="[shipments].[Product].[All]" allUniqueName="[shipments].[Product].[All]" dimensionUniqueName="[shipments]" displayFolder="" count="0" memberValueDatatype="130" unbalanced="0"/>
    <cacheHierarchy uniqueName="[shipments].[Date]" caption="Date" attribute="1" time="1" defaultMemberUniqueName="[shipments].[Date].[All]" allUniqueName="[shipments].[Date].[All]" dimensionUniqueName="[shipments]" displayFolder="" count="0" memberValueDatatype="7" unbalanced="0"/>
    <cacheHierarchy uniqueName="[shipments].[Amount]" caption="Amount" attribute="1" defaultMemberUniqueName="[shipments].[Amount].[All]" allUniqueName="[shipments].[Amount].[All]" dimensionUniqueName="[shipments]" displayFolder="" count="0" memberValueDatatype="20" unbalanced="0"/>
    <cacheHierarchy uniqueName="[shipments].[Boxes]" caption="Boxes" attribute="1" defaultMemberUniqueName="[shipments].[Boxes].[All]" allUniqueName="[shipments].[Boxes].[All]" dimensionUniqueName="[shipments]" displayFolder="" count="0" memberValueDatatype="20" unbalanced="0"/>
    <cacheHierarchy uniqueName="[shipments].[Clean Geo]" caption="Clean Geo" attribute="1" defaultMemberUniqueName="[shipments].[Clean Geo].[All]" allUniqueName="[shipments].[Clean Geo].[All]" dimensionUniqueName="[shipments]" displayFolder="" count="0" memberValueDatatype="130" unbalanced="0"/>
    <cacheHierarchy uniqueName="[shipments].[Date (Year)]" caption="Date (Year)" attribute="1" defaultMemberUniqueName="[shipments].[Date (Year)].[All]" allUniqueName="[shipments].[Date (Year)].[All]" dimensionUniqueName="[shipments]" displayFolder="" count="0" memberValueDatatype="130" unbalanced="0"/>
    <cacheHierarchy uniqueName="[shipments].[Date (Quarter)]" caption="Date (Quarter)" attribute="1" defaultMemberUniqueName="[shipments].[Date (Quarter)].[All]" allUniqueName="[shipments].[Date (Quarter)].[All]" dimensionUniqueName="[shipments]" displayFolder="" count="0" memberValueDatatype="130" unbalanced="0"/>
    <cacheHierarchy uniqueName="[shipments].[Date (Month)]" caption="Date (Month)" attribute="1" defaultMemberUniqueName="[shipments].[Date (Month)].[All]" allUniqueName="[shipments].[Date (Month)].[All]" dimensionUniqueName="[shipments]" displayFolder="" count="0" memberValueDatatype="130" unbalanced="0"/>
    <cacheHierarchy uniqueName="[shipments].[Cost]" caption="Cost" attribute="1" defaultMemberUniqueName="[shipments].[Cost].[All]" allUniqueName="[shipments].[Cost].[All]" dimensionUniqueName="[shipments]" displayFolder="" count="0" memberValueDatatype="5" unbalanced="0"/>
    <cacheHierarchy uniqueName="[shipments].[Date (Month Index)]" caption="Date (Month Index)" attribute="1" defaultMemberUniqueName="[shipments].[Date (Month Index)].[All]" allUniqueName="[shipments].[Date (Month Index)].[All]" dimensionUniqueName="[shipments]" displayFolder="" count="0" memberValueDatatype="20" unbalanced="0" hidden="1"/>
    <cacheHierarchy uniqueName="[Measures].[Sum of Amount]" caption="Sum of Amount" measure="1" displayFolder="" measureGroup="shipments" count="0">
      <extLst>
        <ext xmlns:x15="http://schemas.microsoft.com/office/spreadsheetml/2010/11/main" uri="{B97F6D7D-B522-45F9-BDA1-12C45D357490}">
          <x15:cacheHierarchy aggregatedColumn="12"/>
        </ext>
      </extLst>
    </cacheHierarchy>
    <cacheHierarchy uniqueName="[Measures].[Sum of Cost]" caption="Sum of Cost" measure="1" displayFolder="" measureGroup="shipments" count="0">
      <extLst>
        <ext xmlns:x15="http://schemas.microsoft.com/office/spreadsheetml/2010/11/main" uri="{B97F6D7D-B522-45F9-BDA1-12C45D357490}">
          <x15:cacheHierarchy aggregatedColumn="18"/>
        </ext>
      </extLst>
    </cacheHierarchy>
    <cacheHierarchy uniqueName="[Measures].[Total Profit]" caption="Total Profit" measure="1" displayFolder="" measureGroup="shipments" count="0"/>
    <cacheHierarchy uniqueName="[Measures].[Profit %]" caption="Profit %" measure="1" displayFolder="" measureGroup="shipments" count="0"/>
    <cacheHierarchy uniqueName="[Measures].[Total Shipments]" caption="Total Shipments" measure="1" displayFolder="" measureGroup="shipments" count="0"/>
    <cacheHierarchy uniqueName="[Measures].[__XL_Count shipments]" caption="__XL_Count shipments" measure="1" displayFolder="" measureGroup="shipments" count="0" hidden="1"/>
    <cacheHierarchy uniqueName="[Measures].[__XL_Count locations]" caption="__XL_Count locations" measure="1" displayFolder="" measureGroup="locations" count="0" hidden="1"/>
    <cacheHierarchy uniqueName="[Measures].[__XL_Count products]" caption="__XL_Count products" measure="1" displayFolder="" measureGroup="products" count="0" hidden="1"/>
    <cacheHierarchy uniqueName="[Measures].[__XL_Count people]" caption="__XL_Count people" measure="1" displayFolder="" measureGroup="people"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84068448"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erry Hill" refreshedDate="45219.323107407406" backgroundQuery="1" createdVersion="3" refreshedVersion="8" minRefreshableVersion="3" recordCount="0" supportSubquery="1" supportAdvancedDrill="1" xr:uid="{747CF742-76AA-403B-929B-96D03FDBAC67}">
  <cacheSource type="external" connectionId="1">
    <extLst>
      <ext xmlns:x14="http://schemas.microsoft.com/office/spreadsheetml/2009/9/main" uri="{F057638F-6D5F-4e77-A914-E7F072B9BCA8}">
        <x14:sourceConnection name="ThisWorkbookDataModel"/>
      </ext>
    </extLst>
  </cacheSource>
  <cacheFields count="0"/>
  <cacheHierarchies count="31">
    <cacheHierarchy uniqueName="[locations].[Geo]" caption="Geo" attribute="1" defaultMemberUniqueName="[locations].[Geo].[All]" allUniqueName="[locations].[Geo].[All]" dimensionUniqueName="[locations]" displayFolder="" count="0" memberValueDatatype="130" unbalanced="0"/>
    <cacheHierarchy uniqueName="[locations].[Region]" caption="Region" attribute="1" defaultMemberUniqueName="[locations].[Region].[All]" allUniqueName="[locations].[Region].[All]" dimensionUniqueName="[locations]" displayFolder="" count="0" memberValueDatatype="130" unbalanced="0"/>
    <cacheHierarchy uniqueName="[people].[Sales person]" caption="Sales person" attribute="1" defaultMemberUniqueName="[people].[Sales person].[All]" allUniqueName="[people].[Sales person].[All]" dimensionUniqueName="[people]" displayFolder="" count="0" memberValueDatatype="130" unbalanced="0"/>
    <cacheHierarchy uniqueName="[people].[Team]" caption="Team" attribute="1" defaultMemberUniqueName="[people].[Team].[All]" allUniqueName="[people].[Team].[All]" dimensionUniqueName="[people]" displayFolder="" count="0" memberValueDatatype="130" unbalanced="0"/>
    <cacheHierarchy uniqueName="[people].[Picture]" caption="Picture" attribute="1" defaultMemberUniqueName="[people].[Picture].[All]" allUniqueName="[people].[Picture].[All]" dimensionUniqueName="[people]" displayFolder="" count="0" memberValueDatatype="130" unbalanced="0"/>
    <cacheHierarchy uniqueName="[products].[Product]" caption="Product" attribute="1" defaultMemberUniqueName="[products].[Product].[All]" allUniqueName="[products].[Product].[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0" memberValueDatatype="130" unbalanced="0"/>
    <cacheHierarchy uniqueName="[products].[Cost per box]" caption="Cost per box" attribute="1" defaultMemberUniqueName="[products].[Cost per box].[All]" allUniqueName="[products].[Cost per box].[All]" dimensionUniqueName="[products]" displayFolder="" count="0" memberValueDatatype="5" unbalanced="0"/>
    <cacheHierarchy uniqueName="[shipments].[Sales Person]" caption="Sales Person" attribute="1" defaultMemberUniqueName="[shipments].[Sales Person].[All]" allUniqueName="[shipments].[Sales Person].[All]" dimensionUniqueName="[shipments]" displayFolder="" count="0" memberValueDatatype="130" unbalanced="0"/>
    <cacheHierarchy uniqueName="[shipments].[Geography]" caption="Geography" attribute="1" defaultMemberUniqueName="[shipments].[Geography].[All]" allUniqueName="[shipments].[Geography].[All]" dimensionUniqueName="[shipments]" displayFolder="" count="0" memberValueDatatype="130" unbalanced="0"/>
    <cacheHierarchy uniqueName="[shipments].[Product]" caption="Product" attribute="1" defaultMemberUniqueName="[shipments].[Product].[All]" allUniqueName="[shipments].[Product].[All]" dimensionUniqueName="[shipments]" displayFolder="" count="0" memberValueDatatype="130" unbalanced="0"/>
    <cacheHierarchy uniqueName="[shipments].[Date]" caption="Date" attribute="1" time="1" defaultMemberUniqueName="[shipments].[Date].[All]" allUniqueName="[shipments].[Date].[All]" dimensionUniqueName="[shipments]" displayFolder="" count="2" memberValueDatatype="7" unbalanced="0"/>
    <cacheHierarchy uniqueName="[shipments].[Amount]" caption="Amount" attribute="1" defaultMemberUniqueName="[shipments].[Amount].[All]" allUniqueName="[shipments].[Amount].[All]" dimensionUniqueName="[shipments]" displayFolder="" count="0" memberValueDatatype="20" unbalanced="0"/>
    <cacheHierarchy uniqueName="[shipments].[Boxes]" caption="Boxes" attribute="1" defaultMemberUniqueName="[shipments].[Boxes].[All]" allUniqueName="[shipments].[Boxes].[All]" dimensionUniqueName="[shipments]" displayFolder="" count="0" memberValueDatatype="20" unbalanced="0"/>
    <cacheHierarchy uniqueName="[shipments].[Clean Geo]" caption="Clean Geo" attribute="1" defaultMemberUniqueName="[shipments].[Clean Geo].[All]" allUniqueName="[shipments].[Clean Geo].[All]" dimensionUniqueName="[shipments]" displayFolder="" count="0" memberValueDatatype="130" unbalanced="0"/>
    <cacheHierarchy uniqueName="[shipments].[Date (Year)]" caption="Date (Year)" attribute="1" defaultMemberUniqueName="[shipments].[Date (Year)].[All]" allUniqueName="[shipments].[Date (Year)].[All]" dimensionUniqueName="[shipments]" displayFolder="" count="0" memberValueDatatype="130" unbalanced="0"/>
    <cacheHierarchy uniqueName="[shipments].[Date (Quarter)]" caption="Date (Quarter)" attribute="1" defaultMemberUniqueName="[shipments].[Date (Quarter)].[All]" allUniqueName="[shipments].[Date (Quarter)].[All]" dimensionUniqueName="[shipments]" displayFolder="" count="0" memberValueDatatype="130" unbalanced="0"/>
    <cacheHierarchy uniqueName="[shipments].[Date (Month)]" caption="Date (Month)" attribute="1" defaultMemberUniqueName="[shipments].[Date (Month)].[All]" allUniqueName="[shipments].[Date (Month)].[All]" dimensionUniqueName="[shipments]" displayFolder="" count="0" memberValueDatatype="130" unbalanced="0"/>
    <cacheHierarchy uniqueName="[shipments].[Cost]" caption="Cost" attribute="1" defaultMemberUniqueName="[shipments].[Cost].[All]" allUniqueName="[shipments].[Cost].[All]" dimensionUniqueName="[shipments]" displayFolder="" count="0" memberValueDatatype="5" unbalanced="0"/>
    <cacheHierarchy uniqueName="[shipments].[Date (Month Index)]" caption="Date (Month Index)" attribute="1" defaultMemberUniqueName="[shipments].[Date (Month Index)].[All]" allUniqueName="[shipments].[Date (Month Index)].[All]" dimensionUniqueName="[shipments]" displayFolder="" count="0" memberValueDatatype="20" unbalanced="0" hidden="1"/>
    <cacheHierarchy uniqueName="[Measures].[Total Profit]" caption="Total Profit" measure="1" displayFolder="" measureGroup="shipments" count="0"/>
    <cacheHierarchy uniqueName="[Measures].[Profit %]" caption="Profit %" measure="1" displayFolder="" measureGroup="shipments" count="0"/>
    <cacheHierarchy uniqueName="[Measures].[Total Shipments]" caption="Total Shipments" measure="1" displayFolder="" measureGroup="shipments" count="0"/>
    <cacheHierarchy uniqueName="[Measures].[__XL_Count shipments]" caption="__XL_Count shipments" measure="1" displayFolder="" measureGroup="shipments" count="0" hidden="1"/>
    <cacheHierarchy uniqueName="[Measures].[__XL_Count locations]" caption="__XL_Count locations" measure="1" displayFolder="" measureGroup="locations" count="0" hidden="1"/>
    <cacheHierarchy uniqueName="[Measures].[__XL_Count products]" caption="__XL_Count products" measure="1" displayFolder="" measureGroup="products" count="0" hidden="1"/>
    <cacheHierarchy uniqueName="[Measures].[__XL_Count people]" caption="__XL_Count people" measure="1" displayFolder="" measureGroup="people" count="0" hidden="1"/>
    <cacheHierarchy uniqueName="[Measures].[__No measures defined]" caption="__No measures defined" measure="1" displayFolder="" count="0" hidden="1"/>
    <cacheHierarchy uniqueName="[Measures].[Sum of Amount]" caption="Sum of Amount" measure="1" displayFolder="" measureGroup="shipments" count="0" hidden="1">
      <extLst>
        <ext xmlns:x15="http://schemas.microsoft.com/office/spreadsheetml/2010/11/main" uri="{B97F6D7D-B522-45F9-BDA1-12C45D357490}">
          <x15:cacheHierarchy aggregatedColumn="12"/>
        </ext>
      </extLst>
    </cacheHierarchy>
    <cacheHierarchy uniqueName="[Measures].[Sum of Cost]" caption="Sum of Cost" measure="1" displayFolder="" measureGroup="shipments" count="0" hidden="1">
      <extLst>
        <ext xmlns:x15="http://schemas.microsoft.com/office/spreadsheetml/2010/11/main" uri="{B97F6D7D-B522-45F9-BDA1-12C45D357490}">
          <x15:cacheHierarchy aggregatedColumn="18"/>
        </ext>
      </extLst>
    </cacheHierarchy>
    <cacheHierarchy uniqueName="[Measures].[Count of Geo]" caption="Count of Geo" measure="1" displayFolder="" measureGroup="locations" count="0" hidden="1">
      <extLst>
        <ext xmlns:x15="http://schemas.microsoft.com/office/spreadsheetml/2010/11/main" uri="{B97F6D7D-B522-45F9-BDA1-12C45D357490}">
          <x15:cacheHierarchy aggregatedColumn="0"/>
        </ext>
      </extLst>
    </cacheHierarchy>
  </cacheHierarchies>
  <kpis count="0"/>
  <extLst>
    <ext xmlns:x14="http://schemas.microsoft.com/office/spreadsheetml/2009/9/main" uri="{725AE2AE-9491-48be-B2B4-4EB974FC3084}">
      <x14:pivotCacheDefinition pivotCacheId="1780068049" supportSubqueryNonVisual="1" supportSubqueryCalcMem="1" supportAddCalcMems="1"/>
    </ext>
    <ext xmlns:x15="http://schemas.microsoft.com/office/spreadsheetml/2010/11/main" uri="{ABF5C744-AB39-4b91-8756-CFA1BBC848D5}">
      <x15:pivotCacheIdVersion cacheIdSupportedVersion="6" cacheIdCreatedVersion="7"/>
    </ext>
    <ext xmlns:xxpim="http://schemas.microsoft.com/office/spreadsheetml/2020/pivotNov2020" uri="{48A13866-0669-42A6-8768-4E36796AE8C3}">
      <xxpim:implicitMeasureSupport>1</xxpim:implicitMeasureSupport>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2FCD6-B32F-47C2-A275-B792756D0923}" name="PivotTable4" cacheId="210"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location ref="N3:N4" firstHeaderRow="1" firstDataRow="1" firstDataCol="1"/>
  <pivotFields count="1">
    <pivotField axis="axisRow" allDrilled="1" subtotalTop="0" showAll="0" dataSourceSort="1" defaultSubtotal="0" defaultAttributeDrillState="1">
      <items count="1">
        <item s="1" x="0"/>
      </items>
    </pivotField>
  </pivotFields>
  <rowFields count="1">
    <field x="0"/>
  </rowFields>
  <rowItems count="1">
    <i>
      <x/>
    </i>
  </rowItems>
  <formats count="1">
    <format dxfId="2">
      <pivotArea dataOnly="0" labelOnly="1" fieldPosition="0">
        <references count="1">
          <reference field="0" count="0"/>
        </references>
      </pivotArea>
    </format>
  </formats>
  <pivotHierarchies count="3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ments]"/>
        <x15:activeTabTopLevelEntity name="[location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4ABD989-4417-4851-9375-D8D512D99571}" name="PivotTable3" cacheId="207" applyNumberFormats="0" applyBorderFormats="0" applyFontFormats="0" applyPatternFormats="0" applyAlignmentFormats="0" applyWidthHeightFormats="1" dataCaption="Values" updatedVersion="8" minRefreshableVersion="3" itemPrintTitles="1" createdVersion="8" indent="0" multipleFieldFilters="0" chartFormat="11">
  <location ref="A150:B173" firstHeaderRow="1" firstDataRow="1" firstDataCol="1"/>
  <pivotFields count="3">
    <pivotField dataField="1" subtotalTop="0" showAll="0" defaultSubtotal="0"/>
    <pivotField allDrilled="1" subtotalTop="0" showAll="0" dataSourceSort="1" defaultSubtotal="0" defaultAttributeDrillState="1"/>
    <pivotField axis="axisRow" allDrilled="1" subtotalTop="0" showAll="0" sortType="descending" defaultSubtotal="0" defaultAttributeDrillState="1">
      <items count="22">
        <item x="0"/>
        <item x="1"/>
        <item x="2"/>
        <item x="3"/>
        <item x="4"/>
        <item x="5"/>
        <item x="6"/>
        <item x="7"/>
        <item x="8"/>
        <item x="9"/>
        <item x="10"/>
        <item x="11"/>
        <item x="12"/>
        <item x="13"/>
        <item x="14"/>
        <item x="15"/>
        <item x="16"/>
        <item x="17"/>
        <item x="18"/>
        <item x="19"/>
        <item x="20"/>
        <item x="21"/>
      </items>
      <autoSortScope>
        <pivotArea dataOnly="0" outline="0" fieldPosition="0">
          <references count="1">
            <reference field="4294967294" count="1" selected="0">
              <x v="0"/>
            </reference>
          </references>
        </pivotArea>
      </autoSortScope>
    </pivotField>
  </pivotFields>
  <rowFields count="1">
    <field x="2"/>
  </rowFields>
  <rowItems count="23">
    <i>
      <x v="18"/>
    </i>
    <i>
      <x v="13"/>
    </i>
    <i>
      <x v="2"/>
    </i>
    <i>
      <x v="12"/>
    </i>
    <i>
      <x v="11"/>
    </i>
    <i>
      <x v="19"/>
    </i>
    <i>
      <x v="14"/>
    </i>
    <i>
      <x v="10"/>
    </i>
    <i>
      <x v="4"/>
    </i>
    <i>
      <x v="8"/>
    </i>
    <i>
      <x/>
    </i>
    <i>
      <x v="16"/>
    </i>
    <i>
      <x v="5"/>
    </i>
    <i>
      <x v="21"/>
    </i>
    <i>
      <x v="15"/>
    </i>
    <i>
      <x v="7"/>
    </i>
    <i>
      <x v="1"/>
    </i>
    <i>
      <x v="6"/>
    </i>
    <i>
      <x v="3"/>
    </i>
    <i>
      <x v="17"/>
    </i>
    <i>
      <x v="20"/>
    </i>
    <i>
      <x v="9"/>
    </i>
    <i t="grand">
      <x/>
    </i>
  </rowItems>
  <colItems count="1">
    <i/>
  </colItems>
  <dataFields count="1">
    <dataField name="Sum of Amount" fld="0" baseField="0" baseItem="0" numFmtId="167"/>
  </dataFields>
  <chartFormats count="2">
    <chartFormat chart="7" format="4" series="1">
      <pivotArea type="data" outline="0" fieldPosition="0">
        <references count="1">
          <reference field="4294967294" count="1" selected="0">
            <x v="0"/>
          </reference>
        </references>
      </pivotArea>
    </chartFormat>
    <chartFormat chart="10" format="4" series="1">
      <pivotArea type="data" outline="0" fieldPosition="0">
        <references count="1">
          <reference field="4294967294" count="1" selected="0">
            <x v="0"/>
          </reference>
        </references>
      </pivotArea>
    </chartFormat>
  </chartFormats>
  <pivotHierarchies count="31">
    <pivotHierarchy multipleItemSelectionAllowed="1" dragToData="1">
      <members count="1" level="1">
        <member name="[locations].[Geo].&amp;[UK]"/>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ments]"/>
        <x15:activeTabTopLevelEntity name="[locations]"/>
        <x15:activeTabTopLevelEntity name="[produc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606DBF5-CA53-4B18-9274-484631A93776}" name="PivotTable1" cacheId="204" applyNumberFormats="0" applyBorderFormats="0" applyFontFormats="0" applyPatternFormats="0" applyAlignmentFormats="0" applyWidthHeightFormats="1" dataCaption="Values" updatedVersion="8" minRefreshableVersion="3" itemPrintTitles="1" createdVersion="8" indent="0" multipleFieldFilters="0">
  <location ref="A3:E4" firstHeaderRow="0" firstDataRow="1" firstDataCol="0"/>
  <pivotFields count="6">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Items count="1">
    <i/>
  </rowItems>
  <colFields count="1">
    <field x="-2"/>
  </colFields>
  <colItems count="5">
    <i>
      <x/>
    </i>
    <i i="1">
      <x v="1"/>
    </i>
    <i i="2">
      <x v="2"/>
    </i>
    <i i="3">
      <x v="3"/>
    </i>
    <i i="4">
      <x v="4"/>
    </i>
  </colItems>
  <dataFields count="5">
    <dataField name="Sum of Amount" fld="0" baseField="0" baseItem="0" numFmtId="164"/>
    <dataField name="Sum of Cost" fld="1" baseField="0" baseItem="0" numFmtId="164"/>
    <dataField fld="2" subtotal="count" baseField="0" baseItem="0"/>
    <dataField fld="3" subtotal="count" baseField="0" baseItem="0"/>
    <dataField fld="4" subtotal="count" baseField="0" baseItem="0"/>
  </dataFields>
  <pivotHierarchies count="31">
    <pivotHierarchy multipleItemSelectionAllowed="1" dragToData="1">
      <members count="1" level="1">
        <member name="[locations].[Geo].&amp;[UK]"/>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ac-sample.xlsx!shipments">
        <x15:activeTabTopLevelEntity name="[shipments]"/>
        <x15:activeTabTopLevelEntity name="[location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A8033BE-76F1-4BBA-9F6F-0F532E37F874}" name="PivotTable2" cacheId="249" applyNumberFormats="0" applyBorderFormats="0" applyFontFormats="0" applyPatternFormats="0" applyAlignmentFormats="0" applyWidthHeightFormats="1" dataCaption="Values" updatedVersion="8" minRefreshableVersion="5" itemPrintTitles="1" createdVersion="8" indent="0" compact="0" compactData="0" multipleFieldFilters="0" chartFormat="2">
  <location ref="A71:D89" firstHeaderRow="0" firstDataRow="1" firstDataCol="2"/>
  <pivotFields count="6">
    <pivotField axis="axisRow" compact="0" allDrilled="1" outline="0" subtotalTop="0" showAll="0" sortType="descending" defaultSubtotal="0" defaultAttributeDrillState="1">
      <items count="12">
        <item x="8"/>
        <item x="7"/>
        <item x="6"/>
        <item x="5"/>
        <item x="4"/>
        <item x="3"/>
        <item x="2"/>
        <item x="1"/>
        <item x="0"/>
        <item x="11"/>
        <item x="10"/>
        <item x="9"/>
      </items>
      <extLst>
        <ext xmlns:x14="http://schemas.microsoft.com/office/spreadsheetml/2009/9/main" uri="{2946ED86-A175-432a-8AC1-64E0C546D7DE}">
          <x14:pivotField fillDownLabels="1"/>
        </ext>
      </extLst>
    </pivotField>
    <pivotField axis="axisRow" compact="0" allDrilled="1" outline="0" subtotalTop="0" showAll="0" sortType="descending" defaultSubtotal="0">
      <items count="2">
        <item x="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0"/>
  </rowFields>
  <rowItems count="18">
    <i>
      <x/>
      <x v="4"/>
    </i>
    <i r="1">
      <x v="5"/>
    </i>
    <i r="1">
      <x v="6"/>
    </i>
    <i r="1">
      <x v="7"/>
    </i>
    <i r="1">
      <x v="8"/>
    </i>
    <i r="1">
      <x v="9"/>
    </i>
    <i r="1">
      <x v="10"/>
    </i>
    <i r="1">
      <x v="11"/>
    </i>
    <i>
      <x v="1"/>
      <x/>
    </i>
    <i r="1">
      <x v="1"/>
    </i>
    <i r="1">
      <x v="2"/>
    </i>
    <i r="1">
      <x v="3"/>
    </i>
    <i r="1">
      <x v="4"/>
    </i>
    <i r="1">
      <x v="5"/>
    </i>
    <i r="1">
      <x v="6"/>
    </i>
    <i r="1">
      <x v="7"/>
    </i>
    <i r="1">
      <x v="8"/>
    </i>
    <i t="grand">
      <x/>
    </i>
  </rowItems>
  <colFields count="1">
    <field x="-2"/>
  </colFields>
  <colItems count="2">
    <i>
      <x/>
    </i>
    <i i="1">
      <x v="1"/>
    </i>
  </colItems>
  <dataFields count="2">
    <dataField name="Sum of Amount" fld="2" baseField="0" baseItem="0" numFmtId="164"/>
    <dataField fld="3" subtotal="count" baseField="0" baseItem="0"/>
  </dataFields>
  <pivotHierarchies count="31">
    <pivotHierarchy dragToData="1"/>
    <pivotHierarchy dragToData="1"/>
    <pivotHierarchy dragToData="1"/>
    <pivotHierarchy dragToData="1"/>
    <pivotHierarchy dragToData="1"/>
    <pivotHierarchy dragToData="1"/>
    <pivotHierarchy multipleItemSelectionAllowed="1" dragToData="1">
      <members count="1" level="1">
        <member name="[products].[Category].&amp;[Bar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filters count="1">
    <filter fld="4" type="dateBetween" evalOrder="-1" id="1" name="[shipments].[Date]">
      <autoFilter ref="A1">
        <filterColumn colId="0">
          <customFilters and="1">
            <customFilter operator="greaterThanOrEqual" val="44562"/>
            <customFilter operator="lessThanOrEqual" val="45169"/>
          </customFilters>
        </filterColumn>
      </autoFilter>
      <extLst>
        <ext xmlns:x15="http://schemas.microsoft.com/office/spreadsheetml/2010/11/main" uri="{0605FD5F-26C8-4aeb-8148-2DB25E43C511}">
          <x15:pivotFilter useWholeDay="1"/>
        </ext>
      </extLst>
    </filter>
  </filters>
  <rowHierarchiesUsage count="2">
    <rowHierarchyUsage hierarchyUsage="15"/>
    <rowHierarchyUsage hierarchyUsage="17"/>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WorksheetConnection_ac-sample.xlsx!shipments">
        <x15:activeTabTopLevelEntity name="[shipments]"/>
        <x15:activeTabTopLevelEntity name="[product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 xr10:uid="{5C30F282-D3CC-426B-B654-8680CD1E1C69}" sourceName="[locations].[Geo]">
  <pivotTables>
    <pivotTable tabId="4" name="PivotTable1"/>
    <pivotTable tabId="4" name="PivotTable3"/>
    <pivotTable tabId="4" name="PivotTable4"/>
  </pivotTables>
  <data>
    <olap pivotCacheId="84068448">
      <levels count="2">
        <level uniqueName="[locations].[Geo].[(All)]" sourceCaption="(All)" count="0"/>
        <level uniqueName="[locations].[Geo].[Geo]" sourceCaption="Geo" count="6">
          <ranges>
            <range startItem="0">
              <i n="[locations].[Geo].&amp;[Australia]" c="Australia"/>
              <i n="[locations].[Geo].&amp;[Canada]" c="Canada"/>
              <i n="[locations].[Geo].&amp;[India]" c="India"/>
              <i n="[locations].[Geo].&amp;[New Zealand]" c="New Zealand"/>
              <i n="[locations].[Geo].&amp;[UK]" c="UK"/>
              <i n="[locations].[Geo].&amp;[USA]" c="USA"/>
            </range>
          </ranges>
        </level>
      </levels>
      <selections count="1">
        <selection n="[locations].[Geo].&amp;[UK]"/>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C9ED8C4B-0D10-44A3-8ECB-1344925658B5}" sourceName="[products].[Category]">
  <pivotTables>
    <pivotTable tabId="4" name="PivotTable2"/>
  </pivotTables>
  <data>
    <olap pivotCacheId="84068448">
      <levels count="2">
        <level uniqueName="[products].[Category].[(All)]" sourceCaption="(All)" count="0"/>
        <level uniqueName="[products].[Category].[Category]" sourceCaption="Category" count="3">
          <ranges>
            <range startItem="0">
              <i n="[products].[Category].&amp;[Bars]" c="Bars"/>
              <i n="[products].[Category].&amp;[Bites]" c="Bites"/>
              <i n="[products].[Category].&amp;[Other]" c="Other"/>
            </range>
          </ranges>
        </level>
      </levels>
      <selections count="1">
        <selection n="[products].[Category].&amp;[Bars]"/>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 xr10:uid="{FFEEC2A2-9C9C-4CA9-8785-407E29F2892E}" cache="Slicer_Geo" caption="Geo" columnCount="6" showCaption="0" level="1" rowHeight="273050"/>
  <slicer name="Category" xr10:uid="{F1A4978F-538A-484E-8402-B8809ADA7D47}" cache="Slicer_Category" caption="Category" level="1" rowHeight="2730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84255C-E2B1-4BC5-B8DC-794E2F7DE17A}" name="shipments" displayName="shipments" ref="C11:J3089" totalsRowShown="0">
  <autoFilter ref="C11:J3089" xr:uid="{D584255C-E2B1-4BC5-B8DC-794E2F7DE17A}"/>
  <tableColumns count="8">
    <tableColumn id="1" xr3:uid="{F7B026BC-F417-49EE-9B52-EF58496E6F31}" name="Sales Person"/>
    <tableColumn id="2" xr3:uid="{5559927E-D48E-408C-86FE-3CBB92E81292}" name="Geography"/>
    <tableColumn id="3" xr3:uid="{2A52D2D2-BE68-4E71-9DAB-7F70E2E4D027}" name="Product"/>
    <tableColumn id="7" xr3:uid="{2B928F6F-5528-4869-A235-BCA43ED9EE69}" name="Date" dataDxfId="9"/>
    <tableColumn id="4" xr3:uid="{E92ED578-7A5E-4643-AB23-F3814BBEC662}" name="Amount" dataDxfId="8"/>
    <tableColumn id="6" xr3:uid="{E4E31758-CC46-4647-B2CA-3C63D7843264}" name="Boxes"/>
    <tableColumn id="5" xr3:uid="{2FEC94F3-014D-4A9D-96D6-2D48C148433E}" name="Clean Geo" dataDxfId="7">
      <calculatedColumnFormula>TRIM(shipments[[#This Row],[Geography]])</calculatedColumnFormula>
    </tableColumn>
    <tableColumn id="8" xr3:uid="{79DAC436-E14D-4FA8-B2CC-0407F5B6385E}" name="Cost" dataDxfId="6">
      <calculatedColumnFormula>shipments[[#This Row],[Boxes]]*_xlfn.XLOOKUP(shipments[[#This Row],[Product]],products[Product], products[Cost per box])</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E8E530-2F02-4E4F-B0C4-9D1EA0946749}" name="products" displayName="products" ref="B3:D25" totalsRowShown="0">
  <autoFilter ref="B3:D25" xr:uid="{5AE8E530-2F02-4E4F-B0C4-9D1EA0946749}"/>
  <tableColumns count="3">
    <tableColumn id="1" xr3:uid="{09B3DDD7-5BA6-4F8A-AC22-180D33CB0C89}" name="Product"/>
    <tableColumn id="2" xr3:uid="{BE013214-3AE6-41C8-B3C7-366B04BB192B}" name="Category"/>
    <tableColumn id="3" xr3:uid="{D8E5C7D9-8633-4300-95ED-B1F33758BE21}" name="Cost per box"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56E52C-C1C4-42BA-B415-46F3A70C235C}" name="locations" displayName="locations" ref="H3:I9" totalsRowShown="0">
  <autoFilter ref="H3:I9" xr:uid="{2A56E52C-C1C4-42BA-B415-46F3A70C235C}"/>
  <tableColumns count="2">
    <tableColumn id="1" xr3:uid="{54F6685E-C8EC-435D-A456-9640138C5784}" name="Geo"/>
    <tableColumn id="2" xr3:uid="{C863D2C3-E1BA-4D3D-861C-F2993E7EC44F}" name="Reg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2EA869-0C44-4F93-8A1A-DEF38BC5A4CA}" name="people" displayName="people" ref="M3:O28" totalsRowShown="0">
  <autoFilter ref="M3:O28" xr:uid="{4F2EA869-0C44-4F93-8A1A-DEF38BC5A4CA}"/>
  <tableColumns count="3">
    <tableColumn id="1" xr3:uid="{5D4BAA0C-4B6E-4C82-8033-36B27CBF80F8}" name="Sales person"/>
    <tableColumn id="2" xr3:uid="{C738F2A9-2688-4A62-BEC5-7BE9C876C112}" name="Team"/>
    <tableColumn id="3" xr3:uid="{BCA9237C-FD0F-4663-BBFD-5058875D1127}" name="Picture" dataDxfId="4" dataCellStyle="Hyperlink"/>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Custom 10">
      <a:majorFont>
        <a:latin typeface="Barlow Condensed Black"/>
        <a:ea typeface=""/>
        <a:cs typeface=""/>
      </a:majorFont>
      <a:minorFont>
        <a:latin typeface="Barlow Condensed Medium"/>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Timeline_Date" xr10:uid="{DA08FCC4-BA0E-45D3-AA51-85012D51A492}" sourceName="[shipments].[Date]">
  <pivotTables>
    <pivotTable tabId="4" name="PivotTable2"/>
  </pivotTables>
  <state minimalRefreshVersion="6" lastRefreshVersion="6" pivotCacheId="1780068049" filterType="dateBetween">
    <selection startDate="2022-01-01T00:00:00" endDate="2023-08-31T00:00:00"/>
    <bounds startDate="2022-01-01T00:00:00" endDate="202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1A25DC07-3899-47B3-B0CF-7A08A1278227}" cache="Timeline_Date" caption="Date" level="2" selectionLevel="2" scrollPosition="2022-09-21T00:00:00"/>
</timelines>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11/relationships/timeline" Target="../timelines/timelin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hyperlink" Target="https://files.chandoo.org/pbix/img/women-20.jpg" TargetMode="Externa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4620-A5CB-4747-BA52-1F7235CDF352}">
  <dimension ref="A3:R173"/>
  <sheetViews>
    <sheetView zoomScale="160" zoomScaleNormal="160" workbookViewId="0">
      <selection activeCell="J88" sqref="J88:K91"/>
    </sheetView>
  </sheetViews>
  <sheetFormatPr defaultRowHeight="16.5" x14ac:dyDescent="0.3"/>
  <cols>
    <col min="1" max="1" width="20.28515625" customWidth="1"/>
    <col min="2" max="2" width="22.5703125" customWidth="1"/>
    <col min="3" max="3" width="13.28515625" customWidth="1"/>
    <col min="7" max="7" width="16.7109375" customWidth="1"/>
    <col min="13" max="13" width="16.7109375" customWidth="1"/>
    <col min="14" max="14" width="15.140625" customWidth="1"/>
    <col min="16" max="16" width="12.5703125" customWidth="1"/>
  </cols>
  <sheetData>
    <row r="3" spans="1:14" x14ac:dyDescent="0.3">
      <c r="A3" t="s">
        <v>144</v>
      </c>
      <c r="B3" t="s">
        <v>161</v>
      </c>
      <c r="C3" t="s">
        <v>119</v>
      </c>
      <c r="D3" t="s">
        <v>120</v>
      </c>
      <c r="E3" t="s">
        <v>162</v>
      </c>
      <c r="N3" s="12" t="s">
        <v>128</v>
      </c>
    </row>
    <row r="4" spans="1:14" x14ac:dyDescent="0.3">
      <c r="A4" s="15">
        <v>2385397</v>
      </c>
      <c r="B4" s="15">
        <v>1248174.9499999986</v>
      </c>
      <c r="C4" s="16">
        <v>1137222.0500000014</v>
      </c>
      <c r="D4" s="17">
        <v>0.47674330520244701</v>
      </c>
      <c r="E4" s="18">
        <v>502</v>
      </c>
      <c r="N4" s="22" t="s">
        <v>39</v>
      </c>
    </row>
    <row r="8" spans="1:14" x14ac:dyDescent="0.3">
      <c r="A8" s="19" t="s">
        <v>163</v>
      </c>
    </row>
    <row r="9" spans="1:14" x14ac:dyDescent="0.3">
      <c r="A9" s="15" t="str">
        <f>TEXT(A4,"$#,##,.0")&amp;"k"</f>
        <v>$2,385.4k</v>
      </c>
      <c r="B9" s="15" t="str">
        <f t="shared" ref="B9:C9" si="0">TEXT(B4,"$#,##,.0")&amp;"k"</f>
        <v>$1,248.2k</v>
      </c>
      <c r="C9" s="15" t="str">
        <f t="shared" si="0"/>
        <v>$1,137.2k</v>
      </c>
      <c r="D9" t="str">
        <f>TEXT(D4,"0.0%")</f>
        <v>47.7%</v>
      </c>
      <c r="E9" s="18">
        <f>E4</f>
        <v>502</v>
      </c>
    </row>
    <row r="70" spans="1:18" x14ac:dyDescent="0.3">
      <c r="G70" s="19" t="s">
        <v>163</v>
      </c>
      <c r="P70" s="19" t="s">
        <v>179</v>
      </c>
    </row>
    <row r="71" spans="1:18" x14ac:dyDescent="0.3">
      <c r="A71" s="12" t="s">
        <v>170</v>
      </c>
      <c r="B71" s="12" t="s">
        <v>171</v>
      </c>
      <c r="C71" t="s">
        <v>144</v>
      </c>
      <c r="D71" t="s">
        <v>119</v>
      </c>
      <c r="G71" t="s">
        <v>172</v>
      </c>
      <c r="H71" t="s">
        <v>173</v>
      </c>
      <c r="I71" t="s">
        <v>174</v>
      </c>
      <c r="J71" t="s">
        <v>175</v>
      </c>
      <c r="K71" t="s">
        <v>176</v>
      </c>
      <c r="L71" t="s">
        <v>177</v>
      </c>
      <c r="M71" t="s">
        <v>178</v>
      </c>
      <c r="Q71" t="s">
        <v>182</v>
      </c>
      <c r="R71" t="s">
        <v>183</v>
      </c>
    </row>
    <row r="72" spans="1:18" x14ac:dyDescent="0.3">
      <c r="A72" t="s">
        <v>140</v>
      </c>
      <c r="B72" t="s">
        <v>135</v>
      </c>
      <c r="C72" s="15">
        <v>608524</v>
      </c>
      <c r="D72" s="16">
        <v>324024.77000000014</v>
      </c>
      <c r="G72" t="str">
        <f>A72</f>
        <v>2023</v>
      </c>
      <c r="H72" t="str">
        <f>B72</f>
        <v>Aug</v>
      </c>
      <c r="I72" s="26">
        <f>C72</f>
        <v>608524</v>
      </c>
      <c r="J72" s="16">
        <f>D72</f>
        <v>324024.77000000014</v>
      </c>
      <c r="K72" s="25">
        <f>I72/I73-1</f>
        <v>9.4241299011895041E-2</v>
      </c>
      <c r="L72" s="25">
        <f>J72/J73-1</f>
        <v>6.7518725285042436E-2</v>
      </c>
      <c r="M72" t="str">
        <f>IF(K72&gt;0, "🟢", "🔴")&amp;TEXT(ABS(K72),"0.0%")</f>
        <v>🟢9.4%</v>
      </c>
      <c r="P72" t="s">
        <v>180</v>
      </c>
      <c r="Q72" s="26">
        <f>I84</f>
        <v>123375</v>
      </c>
      <c r="R72" s="26">
        <f>J84</f>
        <v>38334.22</v>
      </c>
    </row>
    <row r="73" spans="1:18" x14ac:dyDescent="0.3">
      <c r="A73" t="s">
        <v>140</v>
      </c>
      <c r="B73" t="s">
        <v>134</v>
      </c>
      <c r="C73" s="15">
        <v>556115</v>
      </c>
      <c r="D73" s="16">
        <v>303530.76</v>
      </c>
      <c r="G73" t="str">
        <f t="shared" ref="G73:G84" si="1">A73</f>
        <v>2023</v>
      </c>
      <c r="H73" t="str">
        <f t="shared" ref="H73:H84" si="2">B73</f>
        <v>Jul</v>
      </c>
      <c r="I73" s="26">
        <f t="shared" ref="I73:I84" si="3">C73</f>
        <v>556115</v>
      </c>
      <c r="J73" s="16">
        <f t="shared" ref="J73:J84" si="4">D73</f>
        <v>303530.76</v>
      </c>
      <c r="K73" s="25">
        <f t="shared" ref="K73:K84" si="5">I73/I74-1</f>
        <v>7.7147312046640826E-2</v>
      </c>
      <c r="L73" s="25">
        <f t="shared" ref="L73:L84" si="6">J73/J74-1</f>
        <v>0.13919576500821829</v>
      </c>
      <c r="M73" t="str">
        <f t="shared" ref="M73:M84" si="7">IF(K73&gt;0, "🟢", "🔴")&amp;TEXT(ABS(K73),"0.0%")</f>
        <v>🟢7.7%</v>
      </c>
      <c r="P73" t="s">
        <v>181</v>
      </c>
      <c r="Q73" s="26">
        <f>I72</f>
        <v>608524</v>
      </c>
      <c r="R73" s="26">
        <f>J72</f>
        <v>324024.77000000014</v>
      </c>
    </row>
    <row r="74" spans="1:18" x14ac:dyDescent="0.3">
      <c r="A74" t="s">
        <v>140</v>
      </c>
      <c r="B74" t="s">
        <v>133</v>
      </c>
      <c r="C74" s="15">
        <v>516285</v>
      </c>
      <c r="D74" s="16">
        <v>266443.02</v>
      </c>
      <c r="G74" t="str">
        <f t="shared" si="1"/>
        <v>2023</v>
      </c>
      <c r="H74" t="str">
        <f t="shared" si="2"/>
        <v>Jun</v>
      </c>
      <c r="I74" s="26">
        <f t="shared" si="3"/>
        <v>516285</v>
      </c>
      <c r="J74" s="16">
        <f t="shared" si="4"/>
        <v>266443.02</v>
      </c>
      <c r="K74" s="25">
        <f t="shared" si="5"/>
        <v>-0.16770109235352537</v>
      </c>
      <c r="L74" s="25">
        <f t="shared" si="6"/>
        <v>-0.32221730417303274</v>
      </c>
      <c r="M74" t="str">
        <f t="shared" si="7"/>
        <v>🔴16.8%</v>
      </c>
    </row>
    <row r="75" spans="1:18" x14ac:dyDescent="0.3">
      <c r="A75" t="s">
        <v>140</v>
      </c>
      <c r="B75" t="s">
        <v>132</v>
      </c>
      <c r="C75" s="15">
        <v>620312</v>
      </c>
      <c r="D75" s="16">
        <v>393109.8000000001</v>
      </c>
      <c r="G75" t="str">
        <f t="shared" si="1"/>
        <v>2023</v>
      </c>
      <c r="H75" t="str">
        <f t="shared" si="2"/>
        <v>May</v>
      </c>
      <c r="I75" s="26">
        <f t="shared" si="3"/>
        <v>620312</v>
      </c>
      <c r="J75" s="16">
        <f t="shared" si="4"/>
        <v>393109.8000000001</v>
      </c>
      <c r="K75" s="25">
        <f t="shared" si="5"/>
        <v>0.1711778388665679</v>
      </c>
      <c r="L75" s="25">
        <f t="shared" si="6"/>
        <v>0.41966270868359068</v>
      </c>
      <c r="M75" t="str">
        <f t="shared" si="7"/>
        <v>🟢17.1%</v>
      </c>
      <c r="P75" t="s">
        <v>184</v>
      </c>
      <c r="Q75" s="24">
        <f>Q73/Q72-1</f>
        <v>3.9323120567375884</v>
      </c>
      <c r="R75" s="24">
        <f>R73/R72-1</f>
        <v>7.4526245740750721</v>
      </c>
    </row>
    <row r="76" spans="1:18" x14ac:dyDescent="0.3">
      <c r="A76" t="s">
        <v>140</v>
      </c>
      <c r="B76" t="s">
        <v>131</v>
      </c>
      <c r="C76" s="15">
        <v>529648</v>
      </c>
      <c r="D76" s="16">
        <v>276903.66000000003</v>
      </c>
      <c r="G76" t="str">
        <f t="shared" si="1"/>
        <v>2023</v>
      </c>
      <c r="H76" t="str">
        <f t="shared" si="2"/>
        <v>Apr</v>
      </c>
      <c r="I76" s="26">
        <f t="shared" si="3"/>
        <v>529648</v>
      </c>
      <c r="J76" s="16">
        <f t="shared" si="4"/>
        <v>276903.66000000003</v>
      </c>
      <c r="K76" s="25">
        <f t="shared" si="5"/>
        <v>-7.9614154168035078E-2</v>
      </c>
      <c r="L76" s="25">
        <f t="shared" si="6"/>
        <v>-0.26979532599239009</v>
      </c>
      <c r="M76" t="str">
        <f t="shared" si="7"/>
        <v>🔴8.0%</v>
      </c>
    </row>
    <row r="77" spans="1:18" x14ac:dyDescent="0.3">
      <c r="A77" t="s">
        <v>140</v>
      </c>
      <c r="B77" t="s">
        <v>143</v>
      </c>
      <c r="C77" s="15">
        <v>575463</v>
      </c>
      <c r="D77" s="16">
        <v>379213.76</v>
      </c>
      <c r="G77" t="str">
        <f t="shared" si="1"/>
        <v>2023</v>
      </c>
      <c r="H77" t="str">
        <f t="shared" si="2"/>
        <v>Mar</v>
      </c>
      <c r="I77" s="26">
        <f t="shared" si="3"/>
        <v>575463</v>
      </c>
      <c r="J77" s="16">
        <f t="shared" si="4"/>
        <v>379213.76</v>
      </c>
      <c r="K77" s="25">
        <f t="shared" si="5"/>
        <v>9.7993909605727181E-2</v>
      </c>
      <c r="L77" s="25">
        <f t="shared" si="6"/>
        <v>0.10952754947349241</v>
      </c>
      <c r="M77" t="str">
        <f t="shared" si="7"/>
        <v>🟢9.8%</v>
      </c>
      <c r="P77" t="s">
        <v>169</v>
      </c>
      <c r="Q77" t="s">
        <v>185</v>
      </c>
    </row>
    <row r="78" spans="1:18" x14ac:dyDescent="0.3">
      <c r="A78" t="s">
        <v>140</v>
      </c>
      <c r="B78" t="s">
        <v>142</v>
      </c>
      <c r="C78" s="15">
        <v>524104</v>
      </c>
      <c r="D78" s="16">
        <v>341779.49</v>
      </c>
      <c r="G78" t="str">
        <f t="shared" si="1"/>
        <v>2023</v>
      </c>
      <c r="H78" t="str">
        <f t="shared" si="2"/>
        <v>Feb</v>
      </c>
      <c r="I78" s="26">
        <f t="shared" si="3"/>
        <v>524104</v>
      </c>
      <c r="J78" s="16">
        <f t="shared" si="4"/>
        <v>341779.49</v>
      </c>
      <c r="K78" s="25">
        <f t="shared" si="5"/>
        <v>-0.29883313667097455</v>
      </c>
      <c r="L78" s="25">
        <f t="shared" si="6"/>
        <v>-0.22140056346827341</v>
      </c>
      <c r="M78" t="str">
        <f t="shared" si="7"/>
        <v>🔴29.9%</v>
      </c>
      <c r="P78" t="s">
        <v>186</v>
      </c>
      <c r="Q78" t="s">
        <v>175</v>
      </c>
    </row>
    <row r="79" spans="1:18" x14ac:dyDescent="0.3">
      <c r="A79" t="s">
        <v>140</v>
      </c>
      <c r="B79" t="s">
        <v>141</v>
      </c>
      <c r="C79" s="15">
        <v>747474</v>
      </c>
      <c r="D79" s="16">
        <v>438967.04000000015</v>
      </c>
      <c r="G79" t="str">
        <f t="shared" si="1"/>
        <v>2023</v>
      </c>
      <c r="H79" t="str">
        <f t="shared" si="2"/>
        <v>Jan</v>
      </c>
      <c r="I79" s="26">
        <f t="shared" si="3"/>
        <v>747474</v>
      </c>
      <c r="J79" s="16">
        <f t="shared" si="4"/>
        <v>438967.04000000015</v>
      </c>
      <c r="K79" s="25">
        <f t="shared" si="5"/>
        <v>1.0061999774546275</v>
      </c>
      <c r="L79" s="25">
        <f t="shared" si="6"/>
        <v>1.730889569775456</v>
      </c>
      <c r="M79" t="str">
        <f t="shared" si="7"/>
        <v>🟢100.6%</v>
      </c>
    </row>
    <row r="80" spans="1:18" x14ac:dyDescent="0.3">
      <c r="A80" t="s">
        <v>130</v>
      </c>
      <c r="B80" t="s">
        <v>139</v>
      </c>
      <c r="C80" s="15">
        <v>372582</v>
      </c>
      <c r="D80" s="16">
        <v>160741.40999999997</v>
      </c>
      <c r="G80" t="str">
        <f t="shared" si="1"/>
        <v>2022</v>
      </c>
      <c r="H80" t="str">
        <f t="shared" si="2"/>
        <v>Dec</v>
      </c>
      <c r="I80" s="26">
        <f t="shared" si="3"/>
        <v>372582</v>
      </c>
      <c r="J80" s="16">
        <f t="shared" si="4"/>
        <v>160741.40999999997</v>
      </c>
      <c r="K80" s="25">
        <f t="shared" si="5"/>
        <v>2.8044964654073468E-2</v>
      </c>
      <c r="L80" s="25">
        <f t="shared" si="6"/>
        <v>0.31523384839252167</v>
      </c>
      <c r="M80" t="str">
        <f t="shared" si="7"/>
        <v>🟢2.8%</v>
      </c>
    </row>
    <row r="81" spans="1:17" x14ac:dyDescent="0.3">
      <c r="A81" t="s">
        <v>130</v>
      </c>
      <c r="B81" t="s">
        <v>138</v>
      </c>
      <c r="C81" s="15">
        <v>362418</v>
      </c>
      <c r="D81" s="16">
        <v>122215.08000000005</v>
      </c>
      <c r="G81" t="str">
        <f t="shared" si="1"/>
        <v>2022</v>
      </c>
      <c r="H81" t="str">
        <f t="shared" si="2"/>
        <v>Nov</v>
      </c>
      <c r="I81" s="26">
        <f t="shared" si="3"/>
        <v>362418</v>
      </c>
      <c r="J81" s="16">
        <f t="shared" si="4"/>
        <v>122215.08000000005</v>
      </c>
      <c r="K81" s="25">
        <f t="shared" si="5"/>
        <v>4.5749257710719249E-2</v>
      </c>
      <c r="L81" s="25">
        <f t="shared" si="6"/>
        <v>-0.22400822932337083</v>
      </c>
      <c r="M81" t="str">
        <f t="shared" si="7"/>
        <v>🟢4.6%</v>
      </c>
      <c r="P81" t="s">
        <v>187</v>
      </c>
      <c r="Q81" t="str">
        <f>"Revenues "&amp;IF(Q75&gt;0,"grew","dropped")&amp;" by "&amp;TEXT(ABS(Q75),"0%")&amp;" to "&amp;TEXT(Q73,"$#,##,,.0")&amp;"Mn year on year."</f>
        <v>Revenues grew by 393% to $.6Mn year on year.</v>
      </c>
    </row>
    <row r="82" spans="1:17" x14ac:dyDescent="0.3">
      <c r="A82" t="s">
        <v>130</v>
      </c>
      <c r="B82" t="s">
        <v>137</v>
      </c>
      <c r="C82" s="15">
        <v>346563</v>
      </c>
      <c r="D82" s="16">
        <v>157495.33000000002</v>
      </c>
      <c r="G82" t="str">
        <f t="shared" si="1"/>
        <v>2022</v>
      </c>
      <c r="H82" t="str">
        <f t="shared" si="2"/>
        <v>Oct</v>
      </c>
      <c r="I82" s="26">
        <f t="shared" si="3"/>
        <v>346563</v>
      </c>
      <c r="J82" s="16">
        <f t="shared" si="4"/>
        <v>157495.33000000002</v>
      </c>
      <c r="K82" s="25">
        <f t="shared" si="5"/>
        <v>0.67068232435715736</v>
      </c>
      <c r="L82" s="25">
        <f t="shared" si="6"/>
        <v>0.57753224972184514</v>
      </c>
      <c r="M82" t="str">
        <f t="shared" si="7"/>
        <v>🟢67.1%</v>
      </c>
    </row>
    <row r="83" spans="1:17" x14ac:dyDescent="0.3">
      <c r="A83" t="s">
        <v>130</v>
      </c>
      <c r="B83" t="s">
        <v>136</v>
      </c>
      <c r="C83" s="15">
        <v>207438</v>
      </c>
      <c r="D83" s="16">
        <v>99836.520000000019</v>
      </c>
      <c r="G83" t="str">
        <f t="shared" si="1"/>
        <v>2022</v>
      </c>
      <c r="H83" t="str">
        <f t="shared" si="2"/>
        <v>Sep</v>
      </c>
      <c r="I83" s="26">
        <f t="shared" si="3"/>
        <v>207438</v>
      </c>
      <c r="J83" s="16">
        <f t="shared" si="4"/>
        <v>99836.520000000019</v>
      </c>
      <c r="K83" s="25">
        <f t="shared" si="5"/>
        <v>0.68136170212765967</v>
      </c>
      <c r="L83" s="25">
        <f t="shared" si="6"/>
        <v>1.6043707162947367</v>
      </c>
      <c r="M83" t="str">
        <f t="shared" si="7"/>
        <v>🟢68.1%</v>
      </c>
    </row>
    <row r="84" spans="1:17" x14ac:dyDescent="0.3">
      <c r="A84" t="s">
        <v>130</v>
      </c>
      <c r="B84" t="s">
        <v>135</v>
      </c>
      <c r="C84" s="15">
        <v>123375</v>
      </c>
      <c r="D84" s="16">
        <v>38334.22</v>
      </c>
      <c r="G84" t="str">
        <f t="shared" si="1"/>
        <v>2022</v>
      </c>
      <c r="H84" t="str">
        <f t="shared" si="2"/>
        <v>Aug</v>
      </c>
      <c r="I84" s="26">
        <f t="shared" si="3"/>
        <v>123375</v>
      </c>
      <c r="J84" s="16">
        <f t="shared" si="4"/>
        <v>38334.22</v>
      </c>
      <c r="K84" s="25">
        <f t="shared" si="5"/>
        <v>-0.54437349740195951</v>
      </c>
      <c r="L84" s="25">
        <f t="shared" si="6"/>
        <v>-0.59754450433660267</v>
      </c>
      <c r="M84" t="str">
        <f t="shared" si="7"/>
        <v>🔴54.4%</v>
      </c>
    </row>
    <row r="85" spans="1:17" x14ac:dyDescent="0.3">
      <c r="A85" t="s">
        <v>130</v>
      </c>
      <c r="B85" t="s">
        <v>134</v>
      </c>
      <c r="C85" s="15">
        <v>270781</v>
      </c>
      <c r="D85" s="16">
        <v>95250.830000000016</v>
      </c>
      <c r="G85" t="str">
        <f t="shared" ref="G85" si="8">A85</f>
        <v>2022</v>
      </c>
      <c r="H85" t="str">
        <f t="shared" ref="H85" si="9">B85</f>
        <v>Jul</v>
      </c>
      <c r="I85" s="26">
        <f t="shared" ref="I85" si="10">C85</f>
        <v>270781</v>
      </c>
      <c r="J85" s="16">
        <f t="shared" ref="J85" si="11">D85</f>
        <v>95250.830000000016</v>
      </c>
    </row>
    <row r="86" spans="1:17" x14ac:dyDescent="0.3">
      <c r="A86" t="s">
        <v>130</v>
      </c>
      <c r="B86" t="s">
        <v>133</v>
      </c>
      <c r="C86" s="15">
        <v>417389</v>
      </c>
      <c r="D86" s="16">
        <v>170135.03999999992</v>
      </c>
    </row>
    <row r="87" spans="1:17" x14ac:dyDescent="0.3">
      <c r="A87" t="s">
        <v>130</v>
      </c>
      <c r="B87" t="s">
        <v>132</v>
      </c>
      <c r="C87" s="15">
        <v>232820</v>
      </c>
      <c r="D87" s="16">
        <v>31423.18000000008</v>
      </c>
    </row>
    <row r="88" spans="1:17" x14ac:dyDescent="0.3">
      <c r="A88" t="s">
        <v>130</v>
      </c>
      <c r="B88" t="s">
        <v>131</v>
      </c>
      <c r="C88" s="15">
        <v>259266</v>
      </c>
      <c r="D88" s="16">
        <v>92827.01999999999</v>
      </c>
    </row>
    <row r="89" spans="1:17" x14ac:dyDescent="0.3">
      <c r="A89" t="s">
        <v>129</v>
      </c>
      <c r="C89" s="15">
        <v>7270557</v>
      </c>
      <c r="D89" s="16">
        <v>3692230.9299999955</v>
      </c>
    </row>
    <row r="150" spans="1:8" x14ac:dyDescent="0.3">
      <c r="A150" s="12" t="s">
        <v>128</v>
      </c>
      <c r="B150" t="s">
        <v>144</v>
      </c>
      <c r="G150" t="s">
        <v>164</v>
      </c>
      <c r="H150" s="15">
        <f>A4</f>
        <v>2385397</v>
      </c>
    </row>
    <row r="151" spans="1:8" x14ac:dyDescent="0.3">
      <c r="A151" s="13" t="s">
        <v>15</v>
      </c>
      <c r="B151" s="21">
        <v>175763</v>
      </c>
      <c r="G151" t="s">
        <v>165</v>
      </c>
      <c r="H151" s="21">
        <f>SUM(B151:B153)</f>
        <v>486689</v>
      </c>
    </row>
    <row r="152" spans="1:8" x14ac:dyDescent="0.3">
      <c r="A152" s="13" t="s">
        <v>13</v>
      </c>
      <c r="B152" s="21">
        <v>160685</v>
      </c>
    </row>
    <row r="153" spans="1:8" x14ac:dyDescent="0.3">
      <c r="A153" s="13" t="s">
        <v>24</v>
      </c>
      <c r="B153" s="21">
        <v>150241</v>
      </c>
      <c r="G153" t="s">
        <v>166</v>
      </c>
      <c r="H153" s="24">
        <f>H151/H150</f>
        <v>0.20402851181585288</v>
      </c>
    </row>
    <row r="154" spans="1:8" x14ac:dyDescent="0.3">
      <c r="A154" s="13" t="s">
        <v>29</v>
      </c>
      <c r="B154" s="21">
        <v>134589</v>
      </c>
    </row>
    <row r="155" spans="1:8" x14ac:dyDescent="0.3">
      <c r="A155" s="13" t="s">
        <v>23</v>
      </c>
      <c r="B155" s="21">
        <v>127722</v>
      </c>
      <c r="G155" t="s">
        <v>167</v>
      </c>
      <c r="H155" s="14" t="str">
        <f>N4</f>
        <v>UK</v>
      </c>
    </row>
    <row r="156" spans="1:8" x14ac:dyDescent="0.3">
      <c r="A156" s="13" t="s">
        <v>31</v>
      </c>
      <c r="B156" s="21">
        <v>123529</v>
      </c>
      <c r="G156" t="s">
        <v>168</v>
      </c>
      <c r="H156" s="23">
        <f>COUNTA(N4:N9)</f>
        <v>1</v>
      </c>
    </row>
    <row r="157" spans="1:8" x14ac:dyDescent="0.3">
      <c r="A157" s="13" t="s">
        <v>16</v>
      </c>
      <c r="B157" s="21">
        <v>122500</v>
      </c>
    </row>
    <row r="158" spans="1:8" x14ac:dyDescent="0.3">
      <c r="A158" s="13" t="s">
        <v>17</v>
      </c>
      <c r="B158" s="21">
        <v>119595</v>
      </c>
    </row>
    <row r="159" spans="1:8" x14ac:dyDescent="0.3">
      <c r="A159" s="13" t="s">
        <v>22</v>
      </c>
      <c r="B159" s="21">
        <v>110285</v>
      </c>
      <c r="G159" t="s">
        <v>169</v>
      </c>
      <c r="H159" t="str">
        <f>"In "&amp;H155&amp;" top 3 products bring "&amp;TEXT(H153,"0%")&amp;" of revenue."</f>
        <v>In UK top 3 products bring 20% of revenue.</v>
      </c>
    </row>
    <row r="160" spans="1:8" x14ac:dyDescent="0.3">
      <c r="A160" s="13" t="s">
        <v>32</v>
      </c>
      <c r="B160" s="21">
        <v>108794</v>
      </c>
    </row>
    <row r="161" spans="1:2" x14ac:dyDescent="0.3">
      <c r="A161" s="13" t="s">
        <v>14</v>
      </c>
      <c r="B161" s="21">
        <v>105693</v>
      </c>
    </row>
    <row r="162" spans="1:2" x14ac:dyDescent="0.3">
      <c r="A162" s="13" t="s">
        <v>27</v>
      </c>
      <c r="B162" s="21">
        <v>105308</v>
      </c>
    </row>
    <row r="163" spans="1:2" x14ac:dyDescent="0.3">
      <c r="A163" s="13" t="s">
        <v>4</v>
      </c>
      <c r="B163" s="21">
        <v>105119</v>
      </c>
    </row>
    <row r="164" spans="1:2" x14ac:dyDescent="0.3">
      <c r="A164" s="13" t="s">
        <v>25</v>
      </c>
      <c r="B164" s="21">
        <v>101717</v>
      </c>
    </row>
    <row r="165" spans="1:2" x14ac:dyDescent="0.3">
      <c r="A165" s="13" t="s">
        <v>20</v>
      </c>
      <c r="B165" s="21">
        <v>97825</v>
      </c>
    </row>
    <row r="166" spans="1:2" x14ac:dyDescent="0.3">
      <c r="A166" s="13" t="s">
        <v>28</v>
      </c>
      <c r="B166" s="21">
        <v>86947</v>
      </c>
    </row>
    <row r="167" spans="1:2" x14ac:dyDescent="0.3">
      <c r="A167" s="13" t="s">
        <v>30</v>
      </c>
      <c r="B167" s="21">
        <v>86898</v>
      </c>
    </row>
    <row r="168" spans="1:2" x14ac:dyDescent="0.3">
      <c r="A168" s="13" t="s">
        <v>26</v>
      </c>
      <c r="B168" s="21">
        <v>78890</v>
      </c>
    </row>
    <row r="169" spans="1:2" x14ac:dyDescent="0.3">
      <c r="A169" s="13" t="s">
        <v>19</v>
      </c>
      <c r="B169" s="21">
        <v>78645</v>
      </c>
    </row>
    <row r="170" spans="1:2" x14ac:dyDescent="0.3">
      <c r="A170" s="13" t="s">
        <v>33</v>
      </c>
      <c r="B170" s="21">
        <v>74417</v>
      </c>
    </row>
    <row r="171" spans="1:2" x14ac:dyDescent="0.3">
      <c r="A171" s="13" t="s">
        <v>21</v>
      </c>
      <c r="B171" s="21">
        <v>73731</v>
      </c>
    </row>
    <row r="172" spans="1:2" x14ac:dyDescent="0.3">
      <c r="A172" s="13" t="s">
        <v>18</v>
      </c>
      <c r="B172" s="21">
        <v>56504</v>
      </c>
    </row>
    <row r="173" spans="1:2" x14ac:dyDescent="0.3">
      <c r="A173" s="13" t="s">
        <v>129</v>
      </c>
      <c r="B173" s="21">
        <v>2385397</v>
      </c>
    </row>
  </sheetData>
  <pageMargins left="0.7" right="0.7" top="0.75" bottom="0.75" header="0.3" footer="0.3"/>
  <drawing r:id="rId5"/>
  <extLst>
    <ext xmlns:x15="http://schemas.microsoft.com/office/spreadsheetml/2010/11/main" uri="{7E03D99C-DC04-49d9-9315-930204A7B6E9}">
      <x15:timelineRefs>
        <x15:timelineRef r:id="rId6"/>
      </x15:timeline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8132F-51BB-416D-B3B3-8FADE147DDCD}">
  <dimension ref="A1"/>
  <sheetViews>
    <sheetView showGridLines="0" tabSelected="1" zoomScaleNormal="100" workbookViewId="0">
      <selection activeCell="B1" sqref="B1"/>
    </sheetView>
  </sheetViews>
  <sheetFormatPr defaultRowHeight="16.5" x14ac:dyDescent="0.3"/>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82796-6443-4558-9B87-909B73329DFC}">
  <dimension ref="A1:J3089"/>
  <sheetViews>
    <sheetView showGridLines="0" topLeftCell="A3072" zoomScale="160" zoomScaleNormal="160" workbookViewId="0">
      <selection activeCell="E3078" sqref="E3078"/>
    </sheetView>
  </sheetViews>
  <sheetFormatPr defaultRowHeight="16.5" x14ac:dyDescent="0.3"/>
  <cols>
    <col min="1" max="1" width="1.7109375" customWidth="1"/>
    <col min="2" max="2" width="3.7109375" customWidth="1"/>
    <col min="3" max="3" width="19.5703125" customWidth="1"/>
    <col min="4" max="4" width="14.7109375" customWidth="1"/>
    <col min="5" max="6" width="21.85546875" customWidth="1"/>
    <col min="7" max="7" width="13.5703125" customWidth="1"/>
    <col min="9" max="9" width="14.42578125" customWidth="1"/>
    <col min="15" max="15" width="21.85546875" customWidth="1"/>
  </cols>
  <sheetData>
    <row r="1" spans="1:10" s="2" customFormat="1" ht="52.5" customHeight="1" x14ac:dyDescent="0.3">
      <c r="A1" s="1"/>
      <c r="C1" s="3" t="s">
        <v>90</v>
      </c>
    </row>
    <row r="11" spans="1:10" x14ac:dyDescent="0.3">
      <c r="C11" t="s">
        <v>11</v>
      </c>
      <c r="D11" t="s">
        <v>12</v>
      </c>
      <c r="E11" t="s">
        <v>0</v>
      </c>
      <c r="F11" s="5" t="s">
        <v>51</v>
      </c>
      <c r="G11" s="5" t="s">
        <v>1</v>
      </c>
      <c r="H11" s="5" t="s">
        <v>40</v>
      </c>
      <c r="I11" t="s">
        <v>127</v>
      </c>
      <c r="J11" t="s">
        <v>160</v>
      </c>
    </row>
    <row r="12" spans="1:10" x14ac:dyDescent="0.3">
      <c r="C12" t="s">
        <v>72</v>
      </c>
      <c r="D12" t="s">
        <v>38</v>
      </c>
      <c r="E12" t="s">
        <v>26</v>
      </c>
      <c r="F12" s="7">
        <v>45021</v>
      </c>
      <c r="G12" s="4">
        <v>245</v>
      </c>
      <c r="H12">
        <v>884</v>
      </c>
      <c r="I12" t="str">
        <f>TRIM(shipments[[#This Row],[Geography]])</f>
        <v>Australia</v>
      </c>
      <c r="J12">
        <f>shipments[[#This Row],[Boxes]]*_xlfn.XLOOKUP(shipments[[#This Row],[Product]],products[Product], products[Cost per box])</f>
        <v>10970.44</v>
      </c>
    </row>
    <row r="13" spans="1:10" x14ac:dyDescent="0.3">
      <c r="C13" t="s">
        <v>75</v>
      </c>
      <c r="D13" t="s">
        <v>37</v>
      </c>
      <c r="E13" t="s">
        <v>15</v>
      </c>
      <c r="F13" s="7">
        <v>45085</v>
      </c>
      <c r="G13" s="4">
        <v>532</v>
      </c>
      <c r="H13">
        <v>1</v>
      </c>
      <c r="I13" t="str">
        <f>TRIM(shipments[[#This Row],[Geography]])</f>
        <v>New Zealand</v>
      </c>
      <c r="J13">
        <f>shipments[[#This Row],[Boxes]]*_xlfn.XLOOKUP(shipments[[#This Row],[Product]],products[Product], products[Cost per box])</f>
        <v>3.85</v>
      </c>
    </row>
    <row r="14" spans="1:10" x14ac:dyDescent="0.3">
      <c r="C14" t="s">
        <v>73</v>
      </c>
      <c r="D14" t="s">
        <v>39</v>
      </c>
      <c r="E14" t="s">
        <v>32</v>
      </c>
      <c r="F14" s="7">
        <v>44958</v>
      </c>
      <c r="G14" s="4">
        <v>10850</v>
      </c>
      <c r="H14">
        <v>434</v>
      </c>
      <c r="I14" t="str">
        <f>TRIM(shipments[[#This Row],[Geography]])</f>
        <v>UK</v>
      </c>
      <c r="J14">
        <f>shipments[[#This Row],[Boxes]]*_xlfn.XLOOKUP(shipments[[#This Row],[Product]],products[Product], products[Cost per box])</f>
        <v>1440.8799999999999</v>
      </c>
    </row>
    <row r="15" spans="1:10" x14ac:dyDescent="0.3">
      <c r="C15" t="s">
        <v>67</v>
      </c>
      <c r="D15" t="s">
        <v>106</v>
      </c>
      <c r="E15" t="s">
        <v>19</v>
      </c>
      <c r="F15" s="7">
        <v>44691</v>
      </c>
      <c r="G15" s="4">
        <v>1540</v>
      </c>
      <c r="H15">
        <v>148</v>
      </c>
      <c r="I15" t="str">
        <f>TRIM(shipments[[#This Row],[Geography]])</f>
        <v>USA</v>
      </c>
      <c r="J15">
        <f>shipments[[#This Row],[Boxes]]*_xlfn.XLOOKUP(shipments[[#This Row],[Product]],products[Product], products[Cost per box])</f>
        <v>1144.04</v>
      </c>
    </row>
    <row r="16" spans="1:10" x14ac:dyDescent="0.3">
      <c r="C16" t="s">
        <v>10</v>
      </c>
      <c r="D16" t="s">
        <v>109</v>
      </c>
      <c r="E16" t="s">
        <v>16</v>
      </c>
      <c r="F16" s="7">
        <v>44903</v>
      </c>
      <c r="G16" s="4">
        <v>1624</v>
      </c>
      <c r="H16">
        <v>482</v>
      </c>
      <c r="I16" t="str">
        <f>TRIM(shipments[[#This Row],[Geography]])</f>
        <v>India</v>
      </c>
      <c r="J16">
        <f>shipments[[#This Row],[Boxes]]*_xlfn.XLOOKUP(shipments[[#This Row],[Product]],products[Product], products[Cost per box])</f>
        <v>2757.04</v>
      </c>
    </row>
    <row r="17" spans="3:10" x14ac:dyDescent="0.3">
      <c r="C17" t="s">
        <v>67</v>
      </c>
      <c r="D17" t="s">
        <v>38</v>
      </c>
      <c r="E17" t="s">
        <v>24</v>
      </c>
      <c r="F17" s="7">
        <v>44973</v>
      </c>
      <c r="G17" s="4">
        <v>3556</v>
      </c>
      <c r="H17">
        <v>249</v>
      </c>
      <c r="I17" t="str">
        <f>TRIM(shipments[[#This Row],[Geography]])</f>
        <v>Australia</v>
      </c>
      <c r="J17">
        <f>shipments[[#This Row],[Boxes]]*_xlfn.XLOOKUP(shipments[[#This Row],[Product]],products[Product], products[Cost per box])</f>
        <v>2616.9899999999998</v>
      </c>
    </row>
    <row r="18" spans="3:10" x14ac:dyDescent="0.3">
      <c r="C18" t="s">
        <v>70</v>
      </c>
      <c r="D18" t="s">
        <v>37</v>
      </c>
      <c r="E18" t="s">
        <v>4</v>
      </c>
      <c r="F18" s="7">
        <v>45113</v>
      </c>
      <c r="G18" s="4">
        <v>14301</v>
      </c>
      <c r="H18">
        <v>590</v>
      </c>
      <c r="I18" t="str">
        <f>TRIM(shipments[[#This Row],[Geography]])</f>
        <v>New Zealand</v>
      </c>
      <c r="J18">
        <f>shipments[[#This Row],[Boxes]]*_xlfn.XLOOKUP(shipments[[#This Row],[Product]],products[Product], products[Cost per box])</f>
        <v>3038.5</v>
      </c>
    </row>
    <row r="19" spans="3:10" x14ac:dyDescent="0.3">
      <c r="C19" t="s">
        <v>74</v>
      </c>
      <c r="D19" t="s">
        <v>35</v>
      </c>
      <c r="E19" t="s">
        <v>33</v>
      </c>
      <c r="F19" s="7">
        <v>44663</v>
      </c>
      <c r="G19" s="4">
        <v>2303</v>
      </c>
      <c r="H19">
        <v>17</v>
      </c>
      <c r="I19" t="str">
        <f>TRIM(shipments[[#This Row],[Geography]])</f>
        <v>USA</v>
      </c>
      <c r="J19">
        <f>shipments[[#This Row],[Boxes]]*_xlfn.XLOOKUP(shipments[[#This Row],[Product]],products[Product], products[Cost per box])</f>
        <v>45.05</v>
      </c>
    </row>
    <row r="20" spans="3:10" x14ac:dyDescent="0.3">
      <c r="C20" t="s">
        <v>7</v>
      </c>
      <c r="D20" t="s">
        <v>102</v>
      </c>
      <c r="E20" t="s">
        <v>17</v>
      </c>
      <c r="F20" s="7">
        <v>44685</v>
      </c>
      <c r="G20" s="4">
        <v>3213</v>
      </c>
      <c r="H20">
        <v>92</v>
      </c>
      <c r="I20" t="str">
        <f>TRIM(shipments[[#This Row],[Geography]])</f>
        <v>New Zealand</v>
      </c>
      <c r="J20">
        <f>shipments[[#This Row],[Boxes]]*_xlfn.XLOOKUP(shipments[[#This Row],[Product]],products[Product], products[Cost per box])</f>
        <v>580.52</v>
      </c>
    </row>
    <row r="21" spans="3:10" x14ac:dyDescent="0.3">
      <c r="C21" t="s">
        <v>72</v>
      </c>
      <c r="D21" t="s">
        <v>101</v>
      </c>
      <c r="E21" t="s">
        <v>30</v>
      </c>
      <c r="F21" s="7">
        <v>44768</v>
      </c>
      <c r="G21" s="4">
        <v>4375</v>
      </c>
      <c r="H21">
        <v>178</v>
      </c>
      <c r="I21" t="str">
        <f>TRIM(shipments[[#This Row],[Geography]])</f>
        <v>USA</v>
      </c>
      <c r="J21">
        <f>shipments[[#This Row],[Boxes]]*_xlfn.XLOOKUP(shipments[[#This Row],[Product]],products[Product], products[Cost per box])</f>
        <v>897.12</v>
      </c>
    </row>
    <row r="22" spans="3:10" x14ac:dyDescent="0.3">
      <c r="C22" t="s">
        <v>71</v>
      </c>
      <c r="D22" t="s">
        <v>101</v>
      </c>
      <c r="E22" t="s">
        <v>19</v>
      </c>
      <c r="F22" s="7">
        <v>44735</v>
      </c>
      <c r="G22" s="4">
        <v>7994</v>
      </c>
      <c r="H22">
        <v>1479</v>
      </c>
      <c r="I22" t="str">
        <f>TRIM(shipments[[#This Row],[Geography]])</f>
        <v>USA</v>
      </c>
      <c r="J22">
        <f>shipments[[#This Row],[Boxes]]*_xlfn.XLOOKUP(shipments[[#This Row],[Product]],products[Product], products[Cost per box])</f>
        <v>11432.67</v>
      </c>
    </row>
    <row r="23" spans="3:10" x14ac:dyDescent="0.3">
      <c r="C23" t="s">
        <v>72</v>
      </c>
      <c r="D23" t="s">
        <v>37</v>
      </c>
      <c r="E23" t="s">
        <v>32</v>
      </c>
      <c r="F23" s="7">
        <v>45001</v>
      </c>
      <c r="G23" s="4">
        <v>7070</v>
      </c>
      <c r="H23">
        <v>203</v>
      </c>
      <c r="I23" t="str">
        <f>TRIM(shipments[[#This Row],[Geography]])</f>
        <v>New Zealand</v>
      </c>
      <c r="J23">
        <f>shipments[[#This Row],[Boxes]]*_xlfn.XLOOKUP(shipments[[#This Row],[Product]],products[Product], products[Cost per box])</f>
        <v>673.95999999999992</v>
      </c>
    </row>
    <row r="24" spans="3:10" x14ac:dyDescent="0.3">
      <c r="C24" t="s">
        <v>74</v>
      </c>
      <c r="D24" t="s">
        <v>35</v>
      </c>
      <c r="E24" t="s">
        <v>32</v>
      </c>
      <c r="F24" s="7">
        <v>45056</v>
      </c>
      <c r="G24" s="4">
        <v>1470</v>
      </c>
      <c r="H24">
        <v>936</v>
      </c>
      <c r="I24" t="str">
        <f>TRIM(shipments[[#This Row],[Geography]])</f>
        <v>USA</v>
      </c>
      <c r="J24">
        <f>shipments[[#This Row],[Boxes]]*_xlfn.XLOOKUP(shipments[[#This Row],[Product]],products[Product], products[Cost per box])</f>
        <v>3107.52</v>
      </c>
    </row>
    <row r="25" spans="3:10" x14ac:dyDescent="0.3">
      <c r="C25" t="s">
        <v>68</v>
      </c>
      <c r="D25" t="s">
        <v>36</v>
      </c>
      <c r="E25" t="s">
        <v>16</v>
      </c>
      <c r="F25" s="7">
        <v>45086</v>
      </c>
      <c r="G25" s="4">
        <v>7273</v>
      </c>
      <c r="H25">
        <v>383</v>
      </c>
      <c r="I25" t="str">
        <f>TRIM(shipments[[#This Row],[Geography]])</f>
        <v>Canada</v>
      </c>
      <c r="J25">
        <f>shipments[[#This Row],[Boxes]]*_xlfn.XLOOKUP(shipments[[#This Row],[Product]],products[Product], products[Cost per box])</f>
        <v>2190.7599999999998</v>
      </c>
    </row>
    <row r="26" spans="3:10" x14ac:dyDescent="0.3">
      <c r="C26" t="s">
        <v>74</v>
      </c>
      <c r="D26" t="s">
        <v>38</v>
      </c>
      <c r="E26" t="s">
        <v>21</v>
      </c>
      <c r="F26" s="7">
        <v>44670</v>
      </c>
      <c r="G26" s="4"/>
      <c r="H26">
        <v>537</v>
      </c>
      <c r="I26" t="str">
        <f>TRIM(shipments[[#This Row],[Geography]])</f>
        <v>Australia</v>
      </c>
      <c r="J26">
        <f>shipments[[#This Row],[Boxes]]*_xlfn.XLOOKUP(shipments[[#This Row],[Product]],products[Product], products[Cost per box])</f>
        <v>4414.1400000000003</v>
      </c>
    </row>
    <row r="27" spans="3:10" x14ac:dyDescent="0.3">
      <c r="C27" t="s">
        <v>2</v>
      </c>
      <c r="D27" t="s">
        <v>37</v>
      </c>
      <c r="E27" t="s">
        <v>28</v>
      </c>
      <c r="F27" s="7">
        <v>44972</v>
      </c>
      <c r="G27" s="4">
        <v>5565</v>
      </c>
      <c r="H27">
        <v>80</v>
      </c>
      <c r="I27" t="str">
        <f>TRIM(shipments[[#This Row],[Geography]])</f>
        <v>New Zealand</v>
      </c>
      <c r="J27">
        <f>shipments[[#This Row],[Boxes]]*_xlfn.XLOOKUP(shipments[[#This Row],[Product]],products[Product], products[Cost per box])</f>
        <v>674.4</v>
      </c>
    </row>
    <row r="28" spans="3:10" x14ac:dyDescent="0.3">
      <c r="C28" t="s">
        <v>93</v>
      </c>
      <c r="D28" t="s">
        <v>36</v>
      </c>
      <c r="E28" t="s">
        <v>20</v>
      </c>
      <c r="F28" s="7">
        <v>45105</v>
      </c>
      <c r="G28" s="4">
        <v>7378</v>
      </c>
      <c r="H28">
        <v>2102</v>
      </c>
      <c r="I28" t="str">
        <f>TRIM(shipments[[#This Row],[Geography]])</f>
        <v>Canada</v>
      </c>
      <c r="J28">
        <f>shipments[[#This Row],[Boxes]]*_xlfn.XLOOKUP(shipments[[#This Row],[Product]],products[Product], products[Cost per box])</f>
        <v>7735.3600000000006</v>
      </c>
    </row>
    <row r="29" spans="3:10" x14ac:dyDescent="0.3">
      <c r="C29" t="s">
        <v>67</v>
      </c>
      <c r="D29" t="s">
        <v>111</v>
      </c>
      <c r="E29" t="s">
        <v>21</v>
      </c>
      <c r="F29" s="7">
        <v>44877</v>
      </c>
      <c r="G29" s="4">
        <v>5880</v>
      </c>
      <c r="H29">
        <v>356</v>
      </c>
      <c r="I29" t="str">
        <f>TRIM(shipments[[#This Row],[Geography]])</f>
        <v>New Zealand</v>
      </c>
      <c r="J29">
        <f>shipments[[#This Row],[Boxes]]*_xlfn.XLOOKUP(shipments[[#This Row],[Product]],products[Product], products[Cost per box])</f>
        <v>2926.32</v>
      </c>
    </row>
    <row r="30" spans="3:10" x14ac:dyDescent="0.3">
      <c r="C30" t="s">
        <v>92</v>
      </c>
      <c r="D30" t="s">
        <v>38</v>
      </c>
      <c r="E30" t="s">
        <v>20</v>
      </c>
      <c r="F30" s="7">
        <v>45156</v>
      </c>
      <c r="G30" s="4">
        <v>6881</v>
      </c>
      <c r="H30">
        <v>875</v>
      </c>
      <c r="I30" t="str">
        <f>TRIM(shipments[[#This Row],[Geography]])</f>
        <v>Australia</v>
      </c>
      <c r="J30">
        <f>shipments[[#This Row],[Boxes]]*_xlfn.XLOOKUP(shipments[[#This Row],[Product]],products[Product], products[Cost per box])</f>
        <v>3220</v>
      </c>
    </row>
    <row r="31" spans="3:10" x14ac:dyDescent="0.3">
      <c r="C31" t="s">
        <v>75</v>
      </c>
      <c r="D31" t="s">
        <v>109</v>
      </c>
      <c r="E31" t="s">
        <v>27</v>
      </c>
      <c r="F31" s="7">
        <v>44779</v>
      </c>
      <c r="G31" s="4"/>
      <c r="H31">
        <v>39</v>
      </c>
      <c r="I31" t="str">
        <f>TRIM(shipments[[#This Row],[Geography]])</f>
        <v>India</v>
      </c>
      <c r="J31">
        <f>shipments[[#This Row],[Boxes]]*_xlfn.XLOOKUP(shipments[[#This Row],[Product]],products[Product], products[Cost per box])</f>
        <v>373.23</v>
      </c>
    </row>
    <row r="32" spans="3:10" x14ac:dyDescent="0.3">
      <c r="C32" t="s">
        <v>64</v>
      </c>
      <c r="D32" t="s">
        <v>102</v>
      </c>
      <c r="E32" t="s">
        <v>32</v>
      </c>
      <c r="F32" s="7">
        <v>44869</v>
      </c>
      <c r="G32" s="4">
        <v>6993</v>
      </c>
      <c r="H32">
        <v>84</v>
      </c>
      <c r="I32" t="str">
        <f>TRIM(shipments[[#This Row],[Geography]])</f>
        <v>New Zealand</v>
      </c>
      <c r="J32">
        <f>shipments[[#This Row],[Boxes]]*_xlfn.XLOOKUP(shipments[[#This Row],[Product]],products[Product], products[Cost per box])</f>
        <v>278.88</v>
      </c>
    </row>
    <row r="33" spans="3:10" x14ac:dyDescent="0.3">
      <c r="C33" t="s">
        <v>10</v>
      </c>
      <c r="D33" t="s">
        <v>104</v>
      </c>
      <c r="E33" t="s">
        <v>33</v>
      </c>
      <c r="F33" s="7">
        <v>44896</v>
      </c>
      <c r="G33" s="4">
        <v>1526</v>
      </c>
      <c r="H33">
        <v>237</v>
      </c>
      <c r="I33" t="str">
        <f>TRIM(shipments[[#This Row],[Geography]])</f>
        <v>Australia</v>
      </c>
      <c r="J33">
        <f>shipments[[#This Row],[Boxes]]*_xlfn.XLOOKUP(shipments[[#This Row],[Product]],products[Product], products[Cost per box])</f>
        <v>628.04999999999995</v>
      </c>
    </row>
    <row r="34" spans="3:10" x14ac:dyDescent="0.3">
      <c r="C34" t="s">
        <v>7</v>
      </c>
      <c r="D34" t="s">
        <v>34</v>
      </c>
      <c r="E34" t="s">
        <v>33</v>
      </c>
      <c r="F34" s="7">
        <v>45068</v>
      </c>
      <c r="G34" s="4">
        <v>2688</v>
      </c>
      <c r="H34">
        <v>117</v>
      </c>
      <c r="I34" t="str">
        <f>TRIM(shipments[[#This Row],[Geography]])</f>
        <v>India</v>
      </c>
      <c r="J34">
        <f>shipments[[#This Row],[Boxes]]*_xlfn.XLOOKUP(shipments[[#This Row],[Product]],products[Product], products[Cost per box])</f>
        <v>310.05</v>
      </c>
    </row>
    <row r="35" spans="3:10" x14ac:dyDescent="0.3">
      <c r="C35" t="s">
        <v>10</v>
      </c>
      <c r="D35" t="s">
        <v>34</v>
      </c>
      <c r="E35" t="s">
        <v>30</v>
      </c>
      <c r="F35" s="7">
        <v>45035</v>
      </c>
      <c r="G35" s="4">
        <v>8246</v>
      </c>
      <c r="H35">
        <v>2530</v>
      </c>
      <c r="I35" t="str">
        <f>TRIM(shipments[[#This Row],[Geography]])</f>
        <v>India</v>
      </c>
      <c r="J35">
        <f>shipments[[#This Row],[Boxes]]*_xlfn.XLOOKUP(shipments[[#This Row],[Product]],products[Product], products[Cost per box])</f>
        <v>12751.2</v>
      </c>
    </row>
    <row r="36" spans="3:10" x14ac:dyDescent="0.3">
      <c r="C36" t="s">
        <v>9</v>
      </c>
      <c r="D36" t="s">
        <v>39</v>
      </c>
      <c r="E36" t="s">
        <v>29</v>
      </c>
      <c r="F36" s="7">
        <v>44960</v>
      </c>
      <c r="G36" s="4">
        <v>8484</v>
      </c>
      <c r="H36">
        <v>56</v>
      </c>
      <c r="I36" t="str">
        <f>TRIM(shipments[[#This Row],[Geography]])</f>
        <v>UK</v>
      </c>
      <c r="J36">
        <f>shipments[[#This Row],[Boxes]]*_xlfn.XLOOKUP(shipments[[#This Row],[Product]],products[Product], products[Cost per box])</f>
        <v>380.8</v>
      </c>
    </row>
    <row r="37" spans="3:10" x14ac:dyDescent="0.3">
      <c r="C37" t="s">
        <v>5</v>
      </c>
      <c r="D37" t="s">
        <v>113</v>
      </c>
      <c r="E37" t="s">
        <v>27</v>
      </c>
      <c r="F37" s="7">
        <v>44761</v>
      </c>
      <c r="G37" s="4">
        <v>11347</v>
      </c>
      <c r="H37">
        <v>830</v>
      </c>
      <c r="I37" t="str">
        <f>TRIM(shipments[[#This Row],[Geography]])</f>
        <v>New Zealand</v>
      </c>
      <c r="J37">
        <f>shipments[[#This Row],[Boxes]]*_xlfn.XLOOKUP(shipments[[#This Row],[Product]],products[Product], products[Cost per box])</f>
        <v>7943.1</v>
      </c>
    </row>
    <row r="38" spans="3:10" x14ac:dyDescent="0.3">
      <c r="C38" t="s">
        <v>94</v>
      </c>
      <c r="D38" t="s">
        <v>36</v>
      </c>
      <c r="E38" t="s">
        <v>25</v>
      </c>
      <c r="F38" s="7">
        <v>45146</v>
      </c>
      <c r="G38" s="4">
        <v>6104</v>
      </c>
      <c r="H38">
        <v>168</v>
      </c>
      <c r="I38" t="str">
        <f>TRIM(shipments[[#This Row],[Geography]])</f>
        <v>Canada</v>
      </c>
      <c r="J38">
        <f>shipments[[#This Row],[Boxes]]*_xlfn.XLOOKUP(shipments[[#This Row],[Product]],products[Product], products[Cost per box])</f>
        <v>1080.24</v>
      </c>
    </row>
    <row r="39" spans="3:10" x14ac:dyDescent="0.3">
      <c r="C39" t="s">
        <v>6</v>
      </c>
      <c r="D39" t="s">
        <v>99</v>
      </c>
      <c r="E39" t="s">
        <v>26</v>
      </c>
      <c r="F39" s="7">
        <v>44728</v>
      </c>
      <c r="G39" s="4">
        <v>4599</v>
      </c>
      <c r="H39">
        <v>961</v>
      </c>
      <c r="I39" t="str">
        <f>TRIM(shipments[[#This Row],[Geography]])</f>
        <v>India</v>
      </c>
      <c r="J39">
        <f>shipments[[#This Row],[Boxes]]*_xlfn.XLOOKUP(shipments[[#This Row],[Product]],products[Product], products[Cost per box])</f>
        <v>11926.01</v>
      </c>
    </row>
    <row r="40" spans="3:10" x14ac:dyDescent="0.3">
      <c r="C40" t="s">
        <v>5</v>
      </c>
      <c r="D40" t="s">
        <v>39</v>
      </c>
      <c r="E40" t="s">
        <v>16</v>
      </c>
      <c r="F40" s="7">
        <v>44839</v>
      </c>
      <c r="G40" s="4">
        <v>1911</v>
      </c>
      <c r="H40">
        <v>173</v>
      </c>
      <c r="I40" t="str">
        <f>TRIM(shipments[[#This Row],[Geography]])</f>
        <v>UK</v>
      </c>
      <c r="J40">
        <f>shipments[[#This Row],[Boxes]]*_xlfn.XLOOKUP(shipments[[#This Row],[Product]],products[Product], products[Cost per box])</f>
        <v>989.56</v>
      </c>
    </row>
    <row r="41" spans="3:10" x14ac:dyDescent="0.3">
      <c r="C41" t="s">
        <v>92</v>
      </c>
      <c r="D41" t="s">
        <v>37</v>
      </c>
      <c r="E41" t="s">
        <v>25</v>
      </c>
      <c r="F41" s="7">
        <v>45146</v>
      </c>
      <c r="G41" s="4">
        <v>4823</v>
      </c>
      <c r="H41">
        <v>166</v>
      </c>
      <c r="I41" t="str">
        <f>TRIM(shipments[[#This Row],[Geography]])</f>
        <v>New Zealand</v>
      </c>
      <c r="J41">
        <f>shipments[[#This Row],[Boxes]]*_xlfn.XLOOKUP(shipments[[#This Row],[Product]],products[Product], products[Cost per box])</f>
        <v>1067.3799999999999</v>
      </c>
    </row>
    <row r="42" spans="3:10" x14ac:dyDescent="0.3">
      <c r="C42" t="s">
        <v>2</v>
      </c>
      <c r="D42" t="s">
        <v>107</v>
      </c>
      <c r="E42" t="s">
        <v>22</v>
      </c>
      <c r="F42" s="7">
        <v>44762</v>
      </c>
      <c r="G42" s="4">
        <v>2884</v>
      </c>
      <c r="H42">
        <v>238</v>
      </c>
      <c r="I42" t="str">
        <f>TRIM(shipments[[#This Row],[Geography]])</f>
        <v>UK</v>
      </c>
      <c r="J42">
        <f>shipments[[#This Row],[Boxes]]*_xlfn.XLOOKUP(shipments[[#This Row],[Product]],products[Product], products[Cost per box])</f>
        <v>2434.7400000000002</v>
      </c>
    </row>
    <row r="43" spans="3:10" x14ac:dyDescent="0.3">
      <c r="C43" t="s">
        <v>91</v>
      </c>
      <c r="D43" t="s">
        <v>38</v>
      </c>
      <c r="E43" t="s">
        <v>17</v>
      </c>
      <c r="F43" s="7">
        <v>45121</v>
      </c>
      <c r="G43" s="4"/>
      <c r="H43">
        <v>301</v>
      </c>
      <c r="I43" t="str">
        <f>TRIM(shipments[[#This Row],[Geography]])</f>
        <v>Australia</v>
      </c>
      <c r="J43">
        <f>shipments[[#This Row],[Boxes]]*_xlfn.XLOOKUP(shipments[[#This Row],[Product]],products[Product], products[Cost per box])</f>
        <v>1899.31</v>
      </c>
    </row>
    <row r="44" spans="3:10" x14ac:dyDescent="0.3">
      <c r="C44" t="s">
        <v>10</v>
      </c>
      <c r="D44" t="s">
        <v>114</v>
      </c>
      <c r="E44" t="s">
        <v>26</v>
      </c>
      <c r="F44" s="7">
        <v>44895</v>
      </c>
      <c r="G44" s="4">
        <v>1302</v>
      </c>
      <c r="H44">
        <v>26</v>
      </c>
      <c r="I44" t="str">
        <f>TRIM(shipments[[#This Row],[Geography]])</f>
        <v>Canada</v>
      </c>
      <c r="J44">
        <f>shipments[[#This Row],[Boxes]]*_xlfn.XLOOKUP(shipments[[#This Row],[Product]],products[Product], products[Cost per box])</f>
        <v>322.66000000000003</v>
      </c>
    </row>
    <row r="45" spans="3:10" x14ac:dyDescent="0.3">
      <c r="C45" t="s">
        <v>8</v>
      </c>
      <c r="D45" t="s">
        <v>35</v>
      </c>
      <c r="E45" t="s">
        <v>33</v>
      </c>
      <c r="F45" s="7">
        <v>44978</v>
      </c>
      <c r="G45" s="4">
        <v>3661</v>
      </c>
      <c r="H45">
        <v>224</v>
      </c>
      <c r="I45" t="str">
        <f>TRIM(shipments[[#This Row],[Geography]])</f>
        <v>USA</v>
      </c>
      <c r="J45">
        <f>shipments[[#This Row],[Boxes]]*_xlfn.XLOOKUP(shipments[[#This Row],[Product]],products[Product], products[Cost per box])</f>
        <v>593.6</v>
      </c>
    </row>
    <row r="46" spans="3:10" x14ac:dyDescent="0.3">
      <c r="C46" t="s">
        <v>5</v>
      </c>
      <c r="D46" t="s">
        <v>102</v>
      </c>
      <c r="E46" t="s">
        <v>18</v>
      </c>
      <c r="F46" s="7">
        <v>44742</v>
      </c>
      <c r="G46" s="4">
        <v>9485</v>
      </c>
      <c r="H46">
        <v>732</v>
      </c>
      <c r="I46" t="str">
        <f>TRIM(shipments[[#This Row],[Geography]])</f>
        <v>New Zealand</v>
      </c>
      <c r="J46">
        <f>shipments[[#This Row],[Boxes]]*_xlfn.XLOOKUP(shipments[[#This Row],[Product]],products[Product], products[Cost per box])</f>
        <v>7276.08</v>
      </c>
    </row>
    <row r="47" spans="3:10" x14ac:dyDescent="0.3">
      <c r="C47" t="s">
        <v>2</v>
      </c>
      <c r="D47" t="s">
        <v>36</v>
      </c>
      <c r="E47" t="s">
        <v>27</v>
      </c>
      <c r="F47" s="7">
        <v>45169</v>
      </c>
      <c r="G47" s="4">
        <v>8218</v>
      </c>
      <c r="H47">
        <v>407</v>
      </c>
      <c r="I47" t="str">
        <f>TRIM(shipments[[#This Row],[Geography]])</f>
        <v>Canada</v>
      </c>
      <c r="J47">
        <f>shipments[[#This Row],[Boxes]]*_xlfn.XLOOKUP(shipments[[#This Row],[Product]],products[Product], products[Cost per box])</f>
        <v>3894.9900000000002</v>
      </c>
    </row>
    <row r="48" spans="3:10" x14ac:dyDescent="0.3">
      <c r="C48" t="s">
        <v>9</v>
      </c>
      <c r="D48" t="s">
        <v>35</v>
      </c>
      <c r="E48" t="s">
        <v>19</v>
      </c>
      <c r="F48" s="7">
        <v>44999</v>
      </c>
      <c r="G48" s="4">
        <v>15869</v>
      </c>
      <c r="H48">
        <v>90</v>
      </c>
      <c r="I48" t="str">
        <f>TRIM(shipments[[#This Row],[Geography]])</f>
        <v>USA</v>
      </c>
      <c r="J48">
        <f>shipments[[#This Row],[Boxes]]*_xlfn.XLOOKUP(shipments[[#This Row],[Product]],products[Product], products[Cost per box])</f>
        <v>695.7</v>
      </c>
    </row>
    <row r="49" spans="3:10" x14ac:dyDescent="0.3">
      <c r="C49" t="s">
        <v>6</v>
      </c>
      <c r="D49" t="s">
        <v>112</v>
      </c>
      <c r="E49" t="s">
        <v>17</v>
      </c>
      <c r="F49" s="7">
        <v>44875</v>
      </c>
      <c r="G49" s="4">
        <v>6006</v>
      </c>
      <c r="H49">
        <v>216</v>
      </c>
      <c r="I49" t="str">
        <f>TRIM(shipments[[#This Row],[Geography]])</f>
        <v>Australia</v>
      </c>
      <c r="J49">
        <f>shipments[[#This Row],[Boxes]]*_xlfn.XLOOKUP(shipments[[#This Row],[Product]],products[Product], products[Cost per box])</f>
        <v>1362.9599999999998</v>
      </c>
    </row>
    <row r="50" spans="3:10" x14ac:dyDescent="0.3">
      <c r="C50" t="s">
        <v>65</v>
      </c>
      <c r="D50" t="s">
        <v>114</v>
      </c>
      <c r="E50" t="s">
        <v>25</v>
      </c>
      <c r="F50" s="7">
        <v>44737</v>
      </c>
      <c r="G50" s="4"/>
      <c r="H50">
        <v>247</v>
      </c>
      <c r="I50" t="str">
        <f>TRIM(shipments[[#This Row],[Geography]])</f>
        <v>Canada</v>
      </c>
      <c r="J50">
        <f>shipments[[#This Row],[Boxes]]*_xlfn.XLOOKUP(shipments[[#This Row],[Product]],products[Product], products[Cost per box])</f>
        <v>1588.21</v>
      </c>
    </row>
    <row r="51" spans="3:10" x14ac:dyDescent="0.3">
      <c r="C51" t="s">
        <v>75</v>
      </c>
      <c r="D51" t="s">
        <v>36</v>
      </c>
      <c r="E51" t="s">
        <v>15</v>
      </c>
      <c r="F51" s="7">
        <v>44658</v>
      </c>
      <c r="G51" s="4">
        <v>6251</v>
      </c>
      <c r="H51">
        <v>619</v>
      </c>
      <c r="I51" t="str">
        <f>TRIM(shipments[[#This Row],[Geography]])</f>
        <v>Canada</v>
      </c>
      <c r="J51">
        <f>shipments[[#This Row],[Boxes]]*_xlfn.XLOOKUP(shipments[[#This Row],[Product]],products[Product], products[Cost per box])</f>
        <v>2383.15</v>
      </c>
    </row>
    <row r="52" spans="3:10" x14ac:dyDescent="0.3">
      <c r="C52" t="s">
        <v>2</v>
      </c>
      <c r="D52" t="s">
        <v>104</v>
      </c>
      <c r="E52" t="s">
        <v>4</v>
      </c>
      <c r="F52" s="7">
        <v>44857</v>
      </c>
      <c r="G52" s="4">
        <v>3626</v>
      </c>
      <c r="H52">
        <v>238</v>
      </c>
      <c r="I52" t="str">
        <f>TRIM(shipments[[#This Row],[Geography]])</f>
        <v>Australia</v>
      </c>
      <c r="J52">
        <f>shipments[[#This Row],[Boxes]]*_xlfn.XLOOKUP(shipments[[#This Row],[Product]],products[Product], products[Cost per box])</f>
        <v>1225.7</v>
      </c>
    </row>
    <row r="53" spans="3:10" x14ac:dyDescent="0.3">
      <c r="C53" t="s">
        <v>6</v>
      </c>
      <c r="D53" t="s">
        <v>35</v>
      </c>
      <c r="E53" t="s">
        <v>17</v>
      </c>
      <c r="F53" s="7">
        <v>44819</v>
      </c>
      <c r="G53" s="4">
        <v>1722</v>
      </c>
      <c r="H53">
        <v>1307</v>
      </c>
      <c r="I53" t="str">
        <f>TRIM(shipments[[#This Row],[Geography]])</f>
        <v>USA</v>
      </c>
      <c r="J53">
        <f>shipments[[#This Row],[Boxes]]*_xlfn.XLOOKUP(shipments[[#This Row],[Product]],products[Product], products[Cost per box])</f>
        <v>8247.17</v>
      </c>
    </row>
    <row r="54" spans="3:10" x14ac:dyDescent="0.3">
      <c r="C54" t="s">
        <v>9</v>
      </c>
      <c r="D54" t="s">
        <v>111</v>
      </c>
      <c r="E54" t="s">
        <v>16</v>
      </c>
      <c r="F54" s="7">
        <v>44723</v>
      </c>
      <c r="G54" s="4">
        <v>10913</v>
      </c>
      <c r="H54">
        <v>141</v>
      </c>
      <c r="I54" t="str">
        <f>TRIM(shipments[[#This Row],[Geography]])</f>
        <v>New Zealand</v>
      </c>
      <c r="J54">
        <f>shipments[[#This Row],[Boxes]]*_xlfn.XLOOKUP(shipments[[#This Row],[Product]],products[Product], products[Cost per box])</f>
        <v>806.52</v>
      </c>
    </row>
    <row r="55" spans="3:10" x14ac:dyDescent="0.3">
      <c r="C55" t="s">
        <v>75</v>
      </c>
      <c r="D55" t="s">
        <v>34</v>
      </c>
      <c r="E55" t="s">
        <v>31</v>
      </c>
      <c r="F55" s="7">
        <v>44970</v>
      </c>
      <c r="G55" s="4">
        <v>11277</v>
      </c>
      <c r="H55">
        <v>170</v>
      </c>
      <c r="I55" t="str">
        <f>TRIM(shipments[[#This Row],[Geography]])</f>
        <v>India</v>
      </c>
      <c r="J55">
        <f>shipments[[#This Row],[Boxes]]*_xlfn.XLOOKUP(shipments[[#This Row],[Product]],products[Product], products[Cost per box])</f>
        <v>469.2</v>
      </c>
    </row>
    <row r="56" spans="3:10" x14ac:dyDescent="0.3">
      <c r="C56" t="s">
        <v>70</v>
      </c>
      <c r="D56" t="s">
        <v>35</v>
      </c>
      <c r="E56" t="s">
        <v>21</v>
      </c>
      <c r="F56" s="7">
        <v>44875</v>
      </c>
      <c r="G56" s="4">
        <v>2289</v>
      </c>
      <c r="H56">
        <v>926</v>
      </c>
      <c r="I56" t="str">
        <f>TRIM(shipments[[#This Row],[Geography]])</f>
        <v>USA</v>
      </c>
      <c r="J56">
        <f>shipments[[#This Row],[Boxes]]*_xlfn.XLOOKUP(shipments[[#This Row],[Product]],products[Product], products[Cost per box])</f>
        <v>7611.72</v>
      </c>
    </row>
    <row r="57" spans="3:10" x14ac:dyDescent="0.3">
      <c r="C57" t="s">
        <v>70</v>
      </c>
      <c r="D57" t="s">
        <v>115</v>
      </c>
      <c r="E57" t="s">
        <v>19</v>
      </c>
      <c r="F57" s="7">
        <v>44846</v>
      </c>
      <c r="G57" s="4">
        <v>4977</v>
      </c>
      <c r="H57">
        <v>312</v>
      </c>
      <c r="I57" t="str">
        <f>TRIM(shipments[[#This Row],[Geography]])</f>
        <v>Australia</v>
      </c>
      <c r="J57">
        <f>shipments[[#This Row],[Boxes]]*_xlfn.XLOOKUP(shipments[[#This Row],[Product]],products[Product], products[Cost per box])</f>
        <v>2411.7600000000002</v>
      </c>
    </row>
    <row r="58" spans="3:10" x14ac:dyDescent="0.3">
      <c r="C58" t="s">
        <v>67</v>
      </c>
      <c r="D58" t="s">
        <v>39</v>
      </c>
      <c r="E58" t="s">
        <v>26</v>
      </c>
      <c r="F58" s="7">
        <v>44946</v>
      </c>
      <c r="G58" s="4">
        <v>6440</v>
      </c>
      <c r="H58">
        <v>202</v>
      </c>
      <c r="I58" t="str">
        <f>TRIM(shipments[[#This Row],[Geography]])</f>
        <v>UK</v>
      </c>
      <c r="J58">
        <f>shipments[[#This Row],[Boxes]]*_xlfn.XLOOKUP(shipments[[#This Row],[Product]],products[Product], products[Cost per box])</f>
        <v>2506.8200000000002</v>
      </c>
    </row>
    <row r="59" spans="3:10" x14ac:dyDescent="0.3">
      <c r="C59" t="s">
        <v>10</v>
      </c>
      <c r="D59" t="s">
        <v>37</v>
      </c>
      <c r="E59" t="s">
        <v>18</v>
      </c>
      <c r="F59" s="7">
        <v>44964</v>
      </c>
      <c r="G59" s="4">
        <v>861</v>
      </c>
      <c r="H59">
        <v>41</v>
      </c>
      <c r="I59" t="str">
        <f>TRIM(shipments[[#This Row],[Geography]])</f>
        <v>New Zealand</v>
      </c>
      <c r="J59">
        <f>shipments[[#This Row],[Boxes]]*_xlfn.XLOOKUP(shipments[[#This Row],[Product]],products[Product], products[Cost per box])</f>
        <v>407.53999999999996</v>
      </c>
    </row>
    <row r="60" spans="3:10" x14ac:dyDescent="0.3">
      <c r="C60" t="s">
        <v>74</v>
      </c>
      <c r="D60" t="s">
        <v>39</v>
      </c>
      <c r="E60" t="s">
        <v>15</v>
      </c>
      <c r="F60" s="7">
        <v>45140</v>
      </c>
      <c r="G60" s="4">
        <v>14420</v>
      </c>
      <c r="H60">
        <v>955</v>
      </c>
      <c r="I60" t="str">
        <f>TRIM(shipments[[#This Row],[Geography]])</f>
        <v>UK</v>
      </c>
      <c r="J60">
        <f>shipments[[#This Row],[Boxes]]*_xlfn.XLOOKUP(shipments[[#This Row],[Product]],products[Product], products[Cost per box])</f>
        <v>3676.75</v>
      </c>
    </row>
    <row r="61" spans="3:10" x14ac:dyDescent="0.3">
      <c r="C61" t="s">
        <v>94</v>
      </c>
      <c r="D61" t="s">
        <v>36</v>
      </c>
      <c r="E61" t="s">
        <v>29</v>
      </c>
      <c r="F61" s="7">
        <v>45048</v>
      </c>
      <c r="G61" s="4">
        <v>3717</v>
      </c>
      <c r="H61">
        <v>29</v>
      </c>
      <c r="I61" t="str">
        <f>TRIM(shipments[[#This Row],[Geography]])</f>
        <v>Canada</v>
      </c>
      <c r="J61">
        <f>shipments[[#This Row],[Boxes]]*_xlfn.XLOOKUP(shipments[[#This Row],[Product]],products[Product], products[Cost per box])</f>
        <v>197.2</v>
      </c>
    </row>
    <row r="62" spans="3:10" x14ac:dyDescent="0.3">
      <c r="C62" t="s">
        <v>65</v>
      </c>
      <c r="D62" t="s">
        <v>38</v>
      </c>
      <c r="E62" t="s">
        <v>24</v>
      </c>
      <c r="F62" s="7">
        <v>45028</v>
      </c>
      <c r="G62" s="4">
        <v>6615</v>
      </c>
      <c r="H62">
        <v>679</v>
      </c>
      <c r="I62" t="str">
        <f>TRIM(shipments[[#This Row],[Geography]])</f>
        <v>Australia</v>
      </c>
      <c r="J62">
        <f>shipments[[#This Row],[Boxes]]*_xlfn.XLOOKUP(shipments[[#This Row],[Product]],products[Product], products[Cost per box])</f>
        <v>7136.29</v>
      </c>
    </row>
    <row r="63" spans="3:10" x14ac:dyDescent="0.3">
      <c r="C63" t="s">
        <v>72</v>
      </c>
      <c r="D63" t="s">
        <v>34</v>
      </c>
      <c r="E63" t="s">
        <v>20</v>
      </c>
      <c r="F63" s="7">
        <v>45154</v>
      </c>
      <c r="G63" s="4">
        <v>6909</v>
      </c>
      <c r="H63">
        <v>508</v>
      </c>
      <c r="I63" t="str">
        <f>TRIM(shipments[[#This Row],[Geography]])</f>
        <v>India</v>
      </c>
      <c r="J63">
        <f>shipments[[#This Row],[Boxes]]*_xlfn.XLOOKUP(shipments[[#This Row],[Product]],products[Product], products[Cost per box])</f>
        <v>1869.44</v>
      </c>
    </row>
    <row r="64" spans="3:10" x14ac:dyDescent="0.3">
      <c r="C64" t="s">
        <v>67</v>
      </c>
      <c r="D64" t="s">
        <v>34</v>
      </c>
      <c r="E64" t="s">
        <v>29</v>
      </c>
      <c r="F64" s="7">
        <v>44877</v>
      </c>
      <c r="G64" s="4">
        <v>2030</v>
      </c>
      <c r="H64">
        <v>478</v>
      </c>
      <c r="I64" t="str">
        <f>TRIM(shipments[[#This Row],[Geography]])</f>
        <v>India</v>
      </c>
      <c r="J64">
        <f>shipments[[#This Row],[Boxes]]*_xlfn.XLOOKUP(shipments[[#This Row],[Product]],products[Product], products[Cost per box])</f>
        <v>3250.4</v>
      </c>
    </row>
    <row r="65" spans="3:10" x14ac:dyDescent="0.3">
      <c r="C65" t="s">
        <v>67</v>
      </c>
      <c r="D65" t="s">
        <v>101</v>
      </c>
      <c r="E65" t="s">
        <v>17</v>
      </c>
      <c r="F65" s="7">
        <v>44883</v>
      </c>
      <c r="G65" s="4">
        <v>1820</v>
      </c>
      <c r="H65">
        <v>316</v>
      </c>
      <c r="I65" t="str">
        <f>TRIM(shipments[[#This Row],[Geography]])</f>
        <v>USA</v>
      </c>
      <c r="J65">
        <f>shipments[[#This Row],[Boxes]]*_xlfn.XLOOKUP(shipments[[#This Row],[Product]],products[Product], products[Cost per box])</f>
        <v>1993.9599999999998</v>
      </c>
    </row>
    <row r="66" spans="3:10" x14ac:dyDescent="0.3">
      <c r="C66" t="s">
        <v>7</v>
      </c>
      <c r="D66" t="s">
        <v>39</v>
      </c>
      <c r="E66" t="s">
        <v>31</v>
      </c>
      <c r="F66" s="7">
        <v>45037</v>
      </c>
      <c r="G66" s="4">
        <v>3626</v>
      </c>
      <c r="H66">
        <v>65</v>
      </c>
      <c r="I66" t="str">
        <f>TRIM(shipments[[#This Row],[Geography]])</f>
        <v>UK</v>
      </c>
      <c r="J66">
        <f>shipments[[#This Row],[Boxes]]*_xlfn.XLOOKUP(shipments[[#This Row],[Product]],products[Product], products[Cost per box])</f>
        <v>179.39999999999998</v>
      </c>
    </row>
    <row r="67" spans="3:10" x14ac:dyDescent="0.3">
      <c r="C67" t="s">
        <v>67</v>
      </c>
      <c r="D67" t="s">
        <v>34</v>
      </c>
      <c r="E67" t="s">
        <v>33</v>
      </c>
      <c r="F67" s="7">
        <v>45079</v>
      </c>
      <c r="G67" s="4">
        <v>4067</v>
      </c>
      <c r="H67">
        <v>606</v>
      </c>
      <c r="I67" t="str">
        <f>TRIM(shipments[[#This Row],[Geography]])</f>
        <v>India</v>
      </c>
      <c r="J67">
        <f>shipments[[#This Row],[Boxes]]*_xlfn.XLOOKUP(shipments[[#This Row],[Product]],products[Product], products[Cost per box])</f>
        <v>1605.8999999999999</v>
      </c>
    </row>
    <row r="68" spans="3:10" x14ac:dyDescent="0.3">
      <c r="C68" t="s">
        <v>8</v>
      </c>
      <c r="D68" t="s">
        <v>38</v>
      </c>
      <c r="E68" t="s">
        <v>31</v>
      </c>
      <c r="F68" s="7">
        <v>44986</v>
      </c>
      <c r="G68" s="4">
        <v>5180</v>
      </c>
      <c r="H68">
        <v>1858</v>
      </c>
      <c r="I68" t="str">
        <f>TRIM(shipments[[#This Row],[Geography]])</f>
        <v>Australia</v>
      </c>
      <c r="J68">
        <f>shipments[[#This Row],[Boxes]]*_xlfn.XLOOKUP(shipments[[#This Row],[Product]],products[Product], products[Cost per box])</f>
        <v>5128.08</v>
      </c>
    </row>
    <row r="69" spans="3:10" x14ac:dyDescent="0.3">
      <c r="C69" t="s">
        <v>5</v>
      </c>
      <c r="D69" t="s">
        <v>36</v>
      </c>
      <c r="E69" t="s">
        <v>23</v>
      </c>
      <c r="F69" s="7">
        <v>44965</v>
      </c>
      <c r="G69" s="4">
        <v>2520</v>
      </c>
      <c r="H69">
        <v>535</v>
      </c>
      <c r="I69" t="str">
        <f>TRIM(shipments[[#This Row],[Geography]])</f>
        <v>Canada</v>
      </c>
      <c r="J69">
        <f>shipments[[#This Row],[Boxes]]*_xlfn.XLOOKUP(shipments[[#This Row],[Product]],products[Product], products[Cost per box])</f>
        <v>2535.9</v>
      </c>
    </row>
    <row r="70" spans="3:10" x14ac:dyDescent="0.3">
      <c r="C70" t="s">
        <v>68</v>
      </c>
      <c r="D70" t="s">
        <v>34</v>
      </c>
      <c r="E70" t="s">
        <v>22</v>
      </c>
      <c r="F70" s="7">
        <v>44655</v>
      </c>
      <c r="G70" s="4">
        <v>1148</v>
      </c>
      <c r="H70">
        <v>541</v>
      </c>
      <c r="I70" t="str">
        <f>TRIM(shipments[[#This Row],[Geography]])</f>
        <v>India</v>
      </c>
      <c r="J70">
        <f>shipments[[#This Row],[Boxes]]*_xlfn.XLOOKUP(shipments[[#This Row],[Product]],products[Product], products[Cost per box])</f>
        <v>5534.43</v>
      </c>
    </row>
    <row r="71" spans="3:10" x14ac:dyDescent="0.3">
      <c r="C71" t="s">
        <v>64</v>
      </c>
      <c r="D71" t="s">
        <v>105</v>
      </c>
      <c r="E71" t="s">
        <v>29</v>
      </c>
      <c r="F71" s="7">
        <v>44691</v>
      </c>
      <c r="G71" s="4">
        <v>4151</v>
      </c>
      <c r="H71">
        <v>484</v>
      </c>
      <c r="I71" t="str">
        <f>TRIM(shipments[[#This Row],[Geography]])</f>
        <v>Canada</v>
      </c>
      <c r="J71">
        <f>shipments[[#This Row],[Boxes]]*_xlfn.XLOOKUP(shipments[[#This Row],[Product]],products[Product], products[Cost per box])</f>
        <v>3291.2</v>
      </c>
    </row>
    <row r="72" spans="3:10" x14ac:dyDescent="0.3">
      <c r="C72" t="s">
        <v>68</v>
      </c>
      <c r="D72" t="s">
        <v>39</v>
      </c>
      <c r="E72" t="s">
        <v>13</v>
      </c>
      <c r="F72" s="7">
        <v>44905</v>
      </c>
      <c r="G72" s="4"/>
      <c r="H72">
        <v>375</v>
      </c>
      <c r="I72" t="str">
        <f>TRIM(shipments[[#This Row],[Geography]])</f>
        <v>UK</v>
      </c>
      <c r="J72">
        <f>shipments[[#This Row],[Boxes]]*_xlfn.XLOOKUP(shipments[[#This Row],[Product]],products[Product], products[Cost per box])</f>
        <v>1972.5</v>
      </c>
    </row>
    <row r="73" spans="3:10" x14ac:dyDescent="0.3">
      <c r="C73" t="s">
        <v>72</v>
      </c>
      <c r="D73" t="s">
        <v>38</v>
      </c>
      <c r="E73" t="s">
        <v>24</v>
      </c>
      <c r="F73" s="7">
        <v>44765</v>
      </c>
      <c r="G73" s="4">
        <v>756</v>
      </c>
      <c r="H73">
        <v>239</v>
      </c>
      <c r="I73" t="str">
        <f>TRIM(shipments[[#This Row],[Geography]])</f>
        <v>Australia</v>
      </c>
      <c r="J73">
        <f>shipments[[#This Row],[Boxes]]*_xlfn.XLOOKUP(shipments[[#This Row],[Product]],products[Product], products[Cost per box])</f>
        <v>2511.89</v>
      </c>
    </row>
    <row r="74" spans="3:10" x14ac:dyDescent="0.3">
      <c r="C74" t="s">
        <v>94</v>
      </c>
      <c r="D74" t="s">
        <v>35</v>
      </c>
      <c r="E74" t="s">
        <v>19</v>
      </c>
      <c r="F74" s="7">
        <v>44974</v>
      </c>
      <c r="G74" s="4">
        <v>8029</v>
      </c>
      <c r="H74">
        <v>174</v>
      </c>
      <c r="I74" t="str">
        <f>TRIM(shipments[[#This Row],[Geography]])</f>
        <v>USA</v>
      </c>
      <c r="J74">
        <f>shipments[[#This Row],[Boxes]]*_xlfn.XLOOKUP(shipments[[#This Row],[Product]],products[Product], products[Cost per box])</f>
        <v>1345.02</v>
      </c>
    </row>
    <row r="75" spans="3:10" x14ac:dyDescent="0.3">
      <c r="C75" t="s">
        <v>71</v>
      </c>
      <c r="D75" t="s">
        <v>36</v>
      </c>
      <c r="E75" t="s">
        <v>23</v>
      </c>
      <c r="F75" s="7">
        <v>45028</v>
      </c>
      <c r="G75" s="4">
        <v>4627</v>
      </c>
      <c r="H75">
        <v>114</v>
      </c>
      <c r="I75" t="str">
        <f>TRIM(shipments[[#This Row],[Geography]])</f>
        <v>Canada</v>
      </c>
      <c r="J75">
        <f>shipments[[#This Row],[Boxes]]*_xlfn.XLOOKUP(shipments[[#This Row],[Product]],products[Product], products[Cost per box])</f>
        <v>540.36</v>
      </c>
    </row>
    <row r="76" spans="3:10" x14ac:dyDescent="0.3">
      <c r="C76" t="s">
        <v>68</v>
      </c>
      <c r="D76" t="s">
        <v>35</v>
      </c>
      <c r="E76" t="s">
        <v>29</v>
      </c>
      <c r="F76" s="7">
        <v>44763</v>
      </c>
      <c r="G76" s="4">
        <v>4242</v>
      </c>
      <c r="H76">
        <v>782</v>
      </c>
      <c r="I76" t="str">
        <f>TRIM(shipments[[#This Row],[Geography]])</f>
        <v>USA</v>
      </c>
      <c r="J76">
        <f>shipments[[#This Row],[Boxes]]*_xlfn.XLOOKUP(shipments[[#This Row],[Product]],products[Product], products[Cost per box])</f>
        <v>5317.5999999999995</v>
      </c>
    </row>
    <row r="77" spans="3:10" x14ac:dyDescent="0.3">
      <c r="C77" t="s">
        <v>95</v>
      </c>
      <c r="D77" t="s">
        <v>38</v>
      </c>
      <c r="E77" t="s">
        <v>32</v>
      </c>
      <c r="F77" s="7">
        <v>45021</v>
      </c>
      <c r="G77" s="4">
        <v>28</v>
      </c>
      <c r="H77">
        <v>2</v>
      </c>
      <c r="I77" t="str">
        <f>TRIM(shipments[[#This Row],[Geography]])</f>
        <v>Australia</v>
      </c>
      <c r="J77">
        <f>shipments[[#This Row],[Boxes]]*_xlfn.XLOOKUP(shipments[[#This Row],[Product]],products[Product], products[Cost per box])</f>
        <v>6.64</v>
      </c>
    </row>
    <row r="78" spans="3:10" x14ac:dyDescent="0.3">
      <c r="C78" t="s">
        <v>91</v>
      </c>
      <c r="D78" t="s">
        <v>104</v>
      </c>
      <c r="E78" t="s">
        <v>26</v>
      </c>
      <c r="F78" s="7">
        <v>44756</v>
      </c>
      <c r="G78" s="4">
        <v>7602</v>
      </c>
      <c r="H78">
        <v>5</v>
      </c>
      <c r="I78" t="str">
        <f>TRIM(shipments[[#This Row],[Geography]])</f>
        <v>Australia</v>
      </c>
      <c r="J78">
        <f>shipments[[#This Row],[Boxes]]*_xlfn.XLOOKUP(shipments[[#This Row],[Product]],products[Product], products[Cost per box])</f>
        <v>62.05</v>
      </c>
    </row>
    <row r="79" spans="3:10" x14ac:dyDescent="0.3">
      <c r="C79" t="s">
        <v>2</v>
      </c>
      <c r="D79" t="s">
        <v>37</v>
      </c>
      <c r="E79" t="s">
        <v>16</v>
      </c>
      <c r="F79" s="7">
        <v>44684</v>
      </c>
      <c r="G79" s="4">
        <v>5397</v>
      </c>
      <c r="H79">
        <v>816</v>
      </c>
      <c r="I79" t="str">
        <f>TRIM(shipments[[#This Row],[Geography]])</f>
        <v>New Zealand</v>
      </c>
      <c r="J79">
        <f>shipments[[#This Row],[Boxes]]*_xlfn.XLOOKUP(shipments[[#This Row],[Product]],products[Product], products[Cost per box])</f>
        <v>4667.5199999999995</v>
      </c>
    </row>
    <row r="80" spans="3:10" x14ac:dyDescent="0.3">
      <c r="C80" t="s">
        <v>71</v>
      </c>
      <c r="D80" t="s">
        <v>39</v>
      </c>
      <c r="E80" t="s">
        <v>29</v>
      </c>
      <c r="F80" s="7">
        <v>45044</v>
      </c>
      <c r="G80" s="4">
        <v>7462</v>
      </c>
      <c r="H80">
        <v>179</v>
      </c>
      <c r="I80" t="str">
        <f>TRIM(shipments[[#This Row],[Geography]])</f>
        <v>UK</v>
      </c>
      <c r="J80">
        <f>shipments[[#This Row],[Boxes]]*_xlfn.XLOOKUP(shipments[[#This Row],[Product]],products[Product], products[Cost per box])</f>
        <v>1217.2</v>
      </c>
    </row>
    <row r="81" spans="3:10" x14ac:dyDescent="0.3">
      <c r="C81" t="s">
        <v>69</v>
      </c>
      <c r="D81" t="s">
        <v>34</v>
      </c>
      <c r="E81" t="s">
        <v>19</v>
      </c>
      <c r="F81" s="7">
        <v>45132</v>
      </c>
      <c r="G81" s="4">
        <v>7035</v>
      </c>
      <c r="H81">
        <v>1005</v>
      </c>
      <c r="I81" t="str">
        <f>TRIM(shipments[[#This Row],[Geography]])</f>
        <v>India</v>
      </c>
      <c r="J81">
        <f>shipments[[#This Row],[Boxes]]*_xlfn.XLOOKUP(shipments[[#This Row],[Product]],products[Product], products[Cost per box])</f>
        <v>7768.6500000000005</v>
      </c>
    </row>
    <row r="82" spans="3:10" x14ac:dyDescent="0.3">
      <c r="C82" t="s">
        <v>94</v>
      </c>
      <c r="D82" t="s">
        <v>38</v>
      </c>
      <c r="E82" t="s">
        <v>27</v>
      </c>
      <c r="F82" s="7">
        <v>44967</v>
      </c>
      <c r="G82" s="4">
        <v>9289</v>
      </c>
      <c r="H82">
        <v>422</v>
      </c>
      <c r="I82" t="str">
        <f>TRIM(shipments[[#This Row],[Geography]])</f>
        <v>Australia</v>
      </c>
      <c r="J82">
        <f>shipments[[#This Row],[Boxes]]*_xlfn.XLOOKUP(shipments[[#This Row],[Product]],products[Product], products[Cost per box])</f>
        <v>4038.54</v>
      </c>
    </row>
    <row r="83" spans="3:10" x14ac:dyDescent="0.3">
      <c r="C83" t="s">
        <v>65</v>
      </c>
      <c r="D83" t="s">
        <v>108</v>
      </c>
      <c r="E83" t="s">
        <v>25</v>
      </c>
      <c r="F83" s="7">
        <v>44919</v>
      </c>
      <c r="G83" s="4">
        <v>3367</v>
      </c>
      <c r="H83">
        <v>577</v>
      </c>
      <c r="I83" t="str">
        <f>TRIM(shipments[[#This Row],[Geography]])</f>
        <v>USA</v>
      </c>
      <c r="J83">
        <f>shipments[[#This Row],[Boxes]]*_xlfn.XLOOKUP(shipments[[#This Row],[Product]],products[Product], products[Cost per box])</f>
        <v>3710.1099999999997</v>
      </c>
    </row>
    <row r="84" spans="3:10" x14ac:dyDescent="0.3">
      <c r="C84" t="s">
        <v>67</v>
      </c>
      <c r="D84" t="s">
        <v>112</v>
      </c>
      <c r="E84" t="s">
        <v>20</v>
      </c>
      <c r="F84" s="7">
        <v>44826</v>
      </c>
      <c r="G84" s="4">
        <v>2072</v>
      </c>
      <c r="H84">
        <v>375</v>
      </c>
      <c r="I84" t="str">
        <f>TRIM(shipments[[#This Row],[Geography]])</f>
        <v>Australia</v>
      </c>
      <c r="J84">
        <f>shipments[[#This Row],[Boxes]]*_xlfn.XLOOKUP(shipments[[#This Row],[Product]],products[Product], products[Cost per box])</f>
        <v>1380</v>
      </c>
    </row>
    <row r="85" spans="3:10" x14ac:dyDescent="0.3">
      <c r="C85" t="s">
        <v>94</v>
      </c>
      <c r="D85" t="s">
        <v>110</v>
      </c>
      <c r="E85" t="s">
        <v>26</v>
      </c>
      <c r="F85" s="7">
        <v>44750</v>
      </c>
      <c r="G85" s="4">
        <v>1253</v>
      </c>
      <c r="H85">
        <v>425</v>
      </c>
      <c r="I85" t="str">
        <f>TRIM(shipments[[#This Row],[Geography]])</f>
        <v>UK</v>
      </c>
      <c r="J85">
        <f>shipments[[#This Row],[Boxes]]*_xlfn.XLOOKUP(shipments[[#This Row],[Product]],products[Product], products[Cost per box])</f>
        <v>5274.25</v>
      </c>
    </row>
    <row r="86" spans="3:10" x14ac:dyDescent="0.3">
      <c r="C86" t="s">
        <v>65</v>
      </c>
      <c r="D86" t="s">
        <v>39</v>
      </c>
      <c r="E86" t="s">
        <v>20</v>
      </c>
      <c r="F86" s="7">
        <v>45160</v>
      </c>
      <c r="G86" s="4">
        <v>1407</v>
      </c>
      <c r="H86">
        <v>37</v>
      </c>
      <c r="I86" t="str">
        <f>TRIM(shipments[[#This Row],[Geography]])</f>
        <v>UK</v>
      </c>
      <c r="J86">
        <f>shipments[[#This Row],[Boxes]]*_xlfn.XLOOKUP(shipments[[#This Row],[Product]],products[Product], products[Cost per box])</f>
        <v>136.16</v>
      </c>
    </row>
    <row r="87" spans="3:10" x14ac:dyDescent="0.3">
      <c r="C87" t="s">
        <v>69</v>
      </c>
      <c r="D87" t="s">
        <v>38</v>
      </c>
      <c r="E87" t="s">
        <v>29</v>
      </c>
      <c r="F87" s="7">
        <v>45149</v>
      </c>
      <c r="G87" s="4">
        <v>217</v>
      </c>
      <c r="H87">
        <v>308</v>
      </c>
      <c r="I87" t="str">
        <f>TRIM(shipments[[#This Row],[Geography]])</f>
        <v>Australia</v>
      </c>
      <c r="J87">
        <f>shipments[[#This Row],[Boxes]]*_xlfn.XLOOKUP(shipments[[#This Row],[Product]],products[Product], products[Cost per box])</f>
        <v>2094.4</v>
      </c>
    </row>
    <row r="88" spans="3:10" x14ac:dyDescent="0.3">
      <c r="C88" t="s">
        <v>3</v>
      </c>
      <c r="D88" t="s">
        <v>36</v>
      </c>
      <c r="E88" t="s">
        <v>27</v>
      </c>
      <c r="F88" s="7">
        <v>45007</v>
      </c>
      <c r="G88" s="4">
        <v>2352</v>
      </c>
      <c r="H88">
        <v>883</v>
      </c>
      <c r="I88" t="str">
        <f>TRIM(shipments[[#This Row],[Geography]])</f>
        <v>Canada</v>
      </c>
      <c r="J88">
        <f>shipments[[#This Row],[Boxes]]*_xlfn.XLOOKUP(shipments[[#This Row],[Product]],products[Product], products[Cost per box])</f>
        <v>8450.31</v>
      </c>
    </row>
    <row r="89" spans="3:10" x14ac:dyDescent="0.3">
      <c r="C89" t="s">
        <v>10</v>
      </c>
      <c r="D89" t="s">
        <v>34</v>
      </c>
      <c r="E89" t="s">
        <v>29</v>
      </c>
      <c r="F89" s="7">
        <v>45069</v>
      </c>
      <c r="G89" s="4">
        <v>9478</v>
      </c>
      <c r="H89">
        <v>215</v>
      </c>
      <c r="I89" t="str">
        <f>TRIM(shipments[[#This Row],[Geography]])</f>
        <v>India</v>
      </c>
      <c r="J89">
        <f>shipments[[#This Row],[Boxes]]*_xlfn.XLOOKUP(shipments[[#This Row],[Product]],products[Product], products[Cost per box])</f>
        <v>1462</v>
      </c>
    </row>
    <row r="90" spans="3:10" x14ac:dyDescent="0.3">
      <c r="C90" t="s">
        <v>68</v>
      </c>
      <c r="D90" t="s">
        <v>110</v>
      </c>
      <c r="E90" t="s">
        <v>24</v>
      </c>
      <c r="F90" s="7">
        <v>44742</v>
      </c>
      <c r="G90" s="4"/>
      <c r="H90">
        <v>473</v>
      </c>
      <c r="I90" t="str">
        <f>TRIM(shipments[[#This Row],[Geography]])</f>
        <v>UK</v>
      </c>
      <c r="J90">
        <f>shipments[[#This Row],[Boxes]]*_xlfn.XLOOKUP(shipments[[#This Row],[Product]],products[Product], products[Cost per box])</f>
        <v>4971.2299999999996</v>
      </c>
    </row>
    <row r="91" spans="3:10" x14ac:dyDescent="0.3">
      <c r="C91" t="s">
        <v>5</v>
      </c>
      <c r="D91" t="s">
        <v>102</v>
      </c>
      <c r="E91" t="s">
        <v>17</v>
      </c>
      <c r="F91" s="7">
        <v>44909</v>
      </c>
      <c r="G91" s="4">
        <v>1911</v>
      </c>
      <c r="H91">
        <v>195</v>
      </c>
      <c r="I91" t="str">
        <f>TRIM(shipments[[#This Row],[Geography]])</f>
        <v>New Zealand</v>
      </c>
      <c r="J91">
        <f>shipments[[#This Row],[Boxes]]*_xlfn.XLOOKUP(shipments[[#This Row],[Product]],products[Product], products[Cost per box])</f>
        <v>1230.4499999999998</v>
      </c>
    </row>
    <row r="92" spans="3:10" x14ac:dyDescent="0.3">
      <c r="C92" t="s">
        <v>70</v>
      </c>
      <c r="D92" t="s">
        <v>37</v>
      </c>
      <c r="E92" t="s">
        <v>24</v>
      </c>
      <c r="F92" s="7">
        <v>45089</v>
      </c>
      <c r="G92" s="4">
        <v>497</v>
      </c>
      <c r="H92">
        <v>240</v>
      </c>
      <c r="I92" t="str">
        <f>TRIM(shipments[[#This Row],[Geography]])</f>
        <v>New Zealand</v>
      </c>
      <c r="J92">
        <f>shipments[[#This Row],[Boxes]]*_xlfn.XLOOKUP(shipments[[#This Row],[Product]],products[Product], products[Cost per box])</f>
        <v>2522.4</v>
      </c>
    </row>
    <row r="93" spans="3:10" x14ac:dyDescent="0.3">
      <c r="C93" t="s">
        <v>9</v>
      </c>
      <c r="D93" t="s">
        <v>111</v>
      </c>
      <c r="E93" t="s">
        <v>22</v>
      </c>
      <c r="F93" s="7">
        <v>44854</v>
      </c>
      <c r="G93" s="4">
        <v>651</v>
      </c>
      <c r="H93">
        <v>9</v>
      </c>
      <c r="I93" t="str">
        <f>TRIM(shipments[[#This Row],[Geography]])</f>
        <v>New Zealand</v>
      </c>
      <c r="J93">
        <f>shipments[[#This Row],[Boxes]]*_xlfn.XLOOKUP(shipments[[#This Row],[Product]],products[Product], products[Cost per box])</f>
        <v>92.070000000000007</v>
      </c>
    </row>
    <row r="94" spans="3:10" x14ac:dyDescent="0.3">
      <c r="C94" t="s">
        <v>71</v>
      </c>
      <c r="D94" t="s">
        <v>99</v>
      </c>
      <c r="E94" t="s">
        <v>32</v>
      </c>
      <c r="F94" s="7">
        <v>44655</v>
      </c>
      <c r="G94" s="4">
        <v>357</v>
      </c>
      <c r="H94">
        <v>378</v>
      </c>
      <c r="I94" t="str">
        <f>TRIM(shipments[[#This Row],[Geography]])</f>
        <v>India</v>
      </c>
      <c r="J94">
        <f>shipments[[#This Row],[Boxes]]*_xlfn.XLOOKUP(shipments[[#This Row],[Product]],products[Product], products[Cost per box])</f>
        <v>1254.96</v>
      </c>
    </row>
    <row r="95" spans="3:10" x14ac:dyDescent="0.3">
      <c r="C95" t="s">
        <v>93</v>
      </c>
      <c r="D95" t="s">
        <v>38</v>
      </c>
      <c r="E95" t="s">
        <v>20</v>
      </c>
      <c r="F95" s="7">
        <v>44943</v>
      </c>
      <c r="G95" s="4">
        <v>6979</v>
      </c>
      <c r="H95">
        <v>635</v>
      </c>
      <c r="I95" t="str">
        <f>TRIM(shipments[[#This Row],[Geography]])</f>
        <v>Australia</v>
      </c>
      <c r="J95">
        <f>shipments[[#This Row],[Boxes]]*_xlfn.XLOOKUP(shipments[[#This Row],[Product]],products[Product], products[Cost per box])</f>
        <v>2336.8000000000002</v>
      </c>
    </row>
    <row r="96" spans="3:10" x14ac:dyDescent="0.3">
      <c r="C96" t="s">
        <v>69</v>
      </c>
      <c r="D96" t="s">
        <v>112</v>
      </c>
      <c r="E96" t="s">
        <v>21</v>
      </c>
      <c r="F96" s="7">
        <v>44884</v>
      </c>
      <c r="G96" s="4"/>
      <c r="H96">
        <v>1625</v>
      </c>
      <c r="I96" t="str">
        <f>TRIM(shipments[[#This Row],[Geography]])</f>
        <v>Australia</v>
      </c>
      <c r="J96">
        <f>shipments[[#This Row],[Boxes]]*_xlfn.XLOOKUP(shipments[[#This Row],[Product]],products[Product], products[Cost per box])</f>
        <v>13357.500000000002</v>
      </c>
    </row>
    <row r="97" spans="3:10" x14ac:dyDescent="0.3">
      <c r="C97" t="s">
        <v>95</v>
      </c>
      <c r="D97" t="s">
        <v>35</v>
      </c>
      <c r="E97" t="s">
        <v>30</v>
      </c>
      <c r="F97" s="7">
        <v>44943</v>
      </c>
      <c r="G97" s="4">
        <v>7728</v>
      </c>
      <c r="H97">
        <v>350</v>
      </c>
      <c r="I97" t="str">
        <f>TRIM(shipments[[#This Row],[Geography]])</f>
        <v>USA</v>
      </c>
      <c r="J97">
        <f>shipments[[#This Row],[Boxes]]*_xlfn.XLOOKUP(shipments[[#This Row],[Product]],products[Product], products[Cost per box])</f>
        <v>1764</v>
      </c>
    </row>
    <row r="98" spans="3:10" x14ac:dyDescent="0.3">
      <c r="C98" t="s">
        <v>2</v>
      </c>
      <c r="D98" t="s">
        <v>34</v>
      </c>
      <c r="E98" t="s">
        <v>23</v>
      </c>
      <c r="F98" s="7">
        <v>44977</v>
      </c>
      <c r="G98" s="4">
        <v>7189</v>
      </c>
      <c r="H98">
        <v>257</v>
      </c>
      <c r="I98" t="str">
        <f>TRIM(shipments[[#This Row],[Geography]])</f>
        <v>India</v>
      </c>
      <c r="J98">
        <f>shipments[[#This Row],[Boxes]]*_xlfn.XLOOKUP(shipments[[#This Row],[Product]],products[Product], products[Cost per box])</f>
        <v>1218.18</v>
      </c>
    </row>
    <row r="99" spans="3:10" x14ac:dyDescent="0.3">
      <c r="C99" t="s">
        <v>2</v>
      </c>
      <c r="D99" t="s">
        <v>36</v>
      </c>
      <c r="E99" t="s">
        <v>21</v>
      </c>
      <c r="F99" s="7">
        <v>44881</v>
      </c>
      <c r="G99" s="4">
        <v>798</v>
      </c>
      <c r="H99">
        <v>339</v>
      </c>
      <c r="I99" t="str">
        <f>TRIM(shipments[[#This Row],[Geography]])</f>
        <v>Canada</v>
      </c>
      <c r="J99">
        <f>shipments[[#This Row],[Boxes]]*_xlfn.XLOOKUP(shipments[[#This Row],[Product]],products[Product], products[Cost per box])</f>
        <v>2786.5800000000004</v>
      </c>
    </row>
    <row r="100" spans="3:10" x14ac:dyDescent="0.3">
      <c r="C100" t="s">
        <v>74</v>
      </c>
      <c r="D100" t="s">
        <v>108</v>
      </c>
      <c r="E100" t="s">
        <v>13</v>
      </c>
      <c r="F100" s="7">
        <v>44671</v>
      </c>
      <c r="G100" s="4">
        <v>819</v>
      </c>
      <c r="H100">
        <v>728</v>
      </c>
      <c r="I100" t="str">
        <f>TRIM(shipments[[#This Row],[Geography]])</f>
        <v>USA</v>
      </c>
      <c r="J100">
        <f>shipments[[#This Row],[Boxes]]*_xlfn.XLOOKUP(shipments[[#This Row],[Product]],products[Product], products[Cost per box])</f>
        <v>3829.2799999999997</v>
      </c>
    </row>
    <row r="101" spans="3:10" x14ac:dyDescent="0.3">
      <c r="C101" t="s">
        <v>7</v>
      </c>
      <c r="D101" t="s">
        <v>39</v>
      </c>
      <c r="E101" t="s">
        <v>23</v>
      </c>
      <c r="F101" s="7">
        <v>45093</v>
      </c>
      <c r="G101" s="4">
        <v>1568</v>
      </c>
      <c r="H101">
        <v>1120</v>
      </c>
      <c r="I101" t="str">
        <f>TRIM(shipments[[#This Row],[Geography]])</f>
        <v>UK</v>
      </c>
      <c r="J101">
        <f>shipments[[#This Row],[Boxes]]*_xlfn.XLOOKUP(shipments[[#This Row],[Product]],products[Product], products[Cost per box])</f>
        <v>5308.8</v>
      </c>
    </row>
    <row r="102" spans="3:10" x14ac:dyDescent="0.3">
      <c r="C102" t="s">
        <v>65</v>
      </c>
      <c r="D102" t="s">
        <v>113</v>
      </c>
      <c r="E102" t="s">
        <v>22</v>
      </c>
      <c r="F102" s="7">
        <v>44903</v>
      </c>
      <c r="G102" s="4">
        <v>9597</v>
      </c>
      <c r="H102">
        <v>23</v>
      </c>
      <c r="I102" t="str">
        <f>TRIM(shipments[[#This Row],[Geography]])</f>
        <v>New Zealand</v>
      </c>
      <c r="J102">
        <f>shipments[[#This Row],[Boxes]]*_xlfn.XLOOKUP(shipments[[#This Row],[Product]],products[Product], products[Cost per box])</f>
        <v>235.29000000000002</v>
      </c>
    </row>
    <row r="103" spans="3:10" x14ac:dyDescent="0.3">
      <c r="C103" t="s">
        <v>2</v>
      </c>
      <c r="D103" t="s">
        <v>100</v>
      </c>
      <c r="E103" t="s">
        <v>17</v>
      </c>
      <c r="F103" s="7">
        <v>44783</v>
      </c>
      <c r="G103" s="4">
        <v>105</v>
      </c>
      <c r="H103">
        <v>216</v>
      </c>
      <c r="I103" t="str">
        <f>TRIM(shipments[[#This Row],[Geography]])</f>
        <v>India</v>
      </c>
      <c r="J103">
        <f>shipments[[#This Row],[Boxes]]*_xlfn.XLOOKUP(shipments[[#This Row],[Product]],products[Product], products[Cost per box])</f>
        <v>1362.9599999999998</v>
      </c>
    </row>
    <row r="104" spans="3:10" x14ac:dyDescent="0.3">
      <c r="C104" t="s">
        <v>93</v>
      </c>
      <c r="D104" t="s">
        <v>36</v>
      </c>
      <c r="E104" t="s">
        <v>24</v>
      </c>
      <c r="F104" s="7">
        <v>44721</v>
      </c>
      <c r="G104" s="4">
        <v>7455</v>
      </c>
      <c r="H104">
        <v>588</v>
      </c>
      <c r="I104" t="str">
        <f>TRIM(shipments[[#This Row],[Geography]])</f>
        <v>Canada</v>
      </c>
      <c r="J104">
        <f>shipments[[#This Row],[Boxes]]*_xlfn.XLOOKUP(shipments[[#This Row],[Product]],products[Product], products[Cost per box])</f>
        <v>6179.88</v>
      </c>
    </row>
    <row r="105" spans="3:10" x14ac:dyDescent="0.3">
      <c r="C105" t="s">
        <v>6</v>
      </c>
      <c r="D105" t="s">
        <v>111</v>
      </c>
      <c r="E105" t="s">
        <v>25</v>
      </c>
      <c r="F105" s="7">
        <v>44735</v>
      </c>
      <c r="G105" s="4">
        <v>245</v>
      </c>
      <c r="H105">
        <v>162</v>
      </c>
      <c r="I105" t="str">
        <f>TRIM(shipments[[#This Row],[Geography]])</f>
        <v>New Zealand</v>
      </c>
      <c r="J105">
        <f>shipments[[#This Row],[Boxes]]*_xlfn.XLOOKUP(shipments[[#This Row],[Product]],products[Product], products[Cost per box])</f>
        <v>1041.6599999999999</v>
      </c>
    </row>
    <row r="106" spans="3:10" x14ac:dyDescent="0.3">
      <c r="C106" t="s">
        <v>7</v>
      </c>
      <c r="D106" t="s">
        <v>34</v>
      </c>
      <c r="E106" t="s">
        <v>22</v>
      </c>
      <c r="F106" s="7">
        <v>45062</v>
      </c>
      <c r="G106" s="4">
        <v>1267</v>
      </c>
      <c r="H106">
        <v>49</v>
      </c>
      <c r="I106" t="str">
        <f>TRIM(shipments[[#This Row],[Geography]])</f>
        <v>India</v>
      </c>
      <c r="J106">
        <f>shipments[[#This Row],[Boxes]]*_xlfn.XLOOKUP(shipments[[#This Row],[Product]],products[Product], products[Cost per box])</f>
        <v>501.27000000000004</v>
      </c>
    </row>
    <row r="107" spans="3:10" x14ac:dyDescent="0.3">
      <c r="C107" t="s">
        <v>75</v>
      </c>
      <c r="D107" t="s">
        <v>36</v>
      </c>
      <c r="E107" t="s">
        <v>26</v>
      </c>
      <c r="F107" s="7">
        <v>45106</v>
      </c>
      <c r="G107" s="4">
        <v>8981</v>
      </c>
      <c r="H107">
        <v>290</v>
      </c>
      <c r="I107" t="str">
        <f>TRIM(shipments[[#This Row],[Geography]])</f>
        <v>Canada</v>
      </c>
      <c r="J107">
        <f>shipments[[#This Row],[Boxes]]*_xlfn.XLOOKUP(shipments[[#This Row],[Product]],products[Product], products[Cost per box])</f>
        <v>3598.9</v>
      </c>
    </row>
    <row r="108" spans="3:10" x14ac:dyDescent="0.3">
      <c r="C108" t="s">
        <v>72</v>
      </c>
      <c r="D108" t="s">
        <v>35</v>
      </c>
      <c r="E108" t="s">
        <v>28</v>
      </c>
      <c r="F108" s="7">
        <v>45021</v>
      </c>
      <c r="G108" s="4">
        <v>903</v>
      </c>
      <c r="H108">
        <v>382</v>
      </c>
      <c r="I108" t="str">
        <f>TRIM(shipments[[#This Row],[Geography]])</f>
        <v>USA</v>
      </c>
      <c r="J108">
        <f>shipments[[#This Row],[Boxes]]*_xlfn.XLOOKUP(shipments[[#This Row],[Product]],products[Product], products[Cost per box])</f>
        <v>3220.2599999999998</v>
      </c>
    </row>
    <row r="109" spans="3:10" x14ac:dyDescent="0.3">
      <c r="C109" t="s">
        <v>92</v>
      </c>
      <c r="D109" t="s">
        <v>37</v>
      </c>
      <c r="E109" t="s">
        <v>18</v>
      </c>
      <c r="F109" s="7">
        <v>45075</v>
      </c>
      <c r="G109" s="4">
        <v>10360</v>
      </c>
      <c r="H109">
        <v>574</v>
      </c>
      <c r="I109" t="str">
        <f>TRIM(shipments[[#This Row],[Geography]])</f>
        <v>New Zealand</v>
      </c>
      <c r="J109">
        <f>shipments[[#This Row],[Boxes]]*_xlfn.XLOOKUP(shipments[[#This Row],[Product]],products[Product], products[Cost per box])</f>
        <v>5705.5599999999995</v>
      </c>
    </row>
    <row r="110" spans="3:10" x14ac:dyDescent="0.3">
      <c r="C110" t="s">
        <v>74</v>
      </c>
      <c r="D110" t="s">
        <v>101</v>
      </c>
      <c r="E110" t="s">
        <v>18</v>
      </c>
      <c r="F110" s="7">
        <v>44764</v>
      </c>
      <c r="G110" s="4">
        <v>13510</v>
      </c>
      <c r="H110">
        <v>497</v>
      </c>
      <c r="I110" t="str">
        <f>TRIM(shipments[[#This Row],[Geography]])</f>
        <v>USA</v>
      </c>
      <c r="J110">
        <f>shipments[[#This Row],[Boxes]]*_xlfn.XLOOKUP(shipments[[#This Row],[Product]],products[Product], products[Cost per box])</f>
        <v>4940.1799999999994</v>
      </c>
    </row>
    <row r="111" spans="3:10" x14ac:dyDescent="0.3">
      <c r="C111" t="s">
        <v>68</v>
      </c>
      <c r="D111" t="s">
        <v>38</v>
      </c>
      <c r="E111" t="s">
        <v>32</v>
      </c>
      <c r="F111" s="7">
        <v>45113</v>
      </c>
      <c r="G111" s="4">
        <v>1211</v>
      </c>
      <c r="H111">
        <v>89</v>
      </c>
      <c r="I111" t="str">
        <f>TRIM(shipments[[#This Row],[Geography]])</f>
        <v>Australia</v>
      </c>
      <c r="J111">
        <f>shipments[[#This Row],[Boxes]]*_xlfn.XLOOKUP(shipments[[#This Row],[Product]],products[Product], products[Cost per box])</f>
        <v>295.47999999999996</v>
      </c>
    </row>
    <row r="112" spans="3:10" x14ac:dyDescent="0.3">
      <c r="C112" t="s">
        <v>72</v>
      </c>
      <c r="D112" t="s">
        <v>36</v>
      </c>
      <c r="E112" t="s">
        <v>30</v>
      </c>
      <c r="F112" s="7">
        <v>44854</v>
      </c>
      <c r="G112" s="4">
        <v>1848</v>
      </c>
      <c r="H112">
        <v>4</v>
      </c>
      <c r="I112" t="str">
        <f>TRIM(shipments[[#This Row],[Geography]])</f>
        <v>Canada</v>
      </c>
      <c r="J112">
        <f>shipments[[#This Row],[Boxes]]*_xlfn.XLOOKUP(shipments[[#This Row],[Product]],products[Product], products[Cost per box])</f>
        <v>20.16</v>
      </c>
    </row>
    <row r="113" spans="3:10" x14ac:dyDescent="0.3">
      <c r="C113" t="s">
        <v>64</v>
      </c>
      <c r="D113" t="s">
        <v>38</v>
      </c>
      <c r="E113" t="s">
        <v>17</v>
      </c>
      <c r="F113" s="7">
        <v>45077</v>
      </c>
      <c r="G113" s="4">
        <v>2912</v>
      </c>
      <c r="H113">
        <v>11</v>
      </c>
      <c r="I113" t="str">
        <f>TRIM(shipments[[#This Row],[Geography]])</f>
        <v>Australia</v>
      </c>
      <c r="J113">
        <f>shipments[[#This Row],[Boxes]]*_xlfn.XLOOKUP(shipments[[#This Row],[Product]],products[Product], products[Cost per box])</f>
        <v>69.41</v>
      </c>
    </row>
    <row r="114" spans="3:10" x14ac:dyDescent="0.3">
      <c r="C114" t="s">
        <v>5</v>
      </c>
      <c r="D114" t="s">
        <v>99</v>
      </c>
      <c r="E114" t="s">
        <v>24</v>
      </c>
      <c r="F114" s="7">
        <v>44877</v>
      </c>
      <c r="G114" s="4">
        <v>3731</v>
      </c>
      <c r="H114">
        <v>29</v>
      </c>
      <c r="I114" t="str">
        <f>TRIM(shipments[[#This Row],[Geography]])</f>
        <v>India</v>
      </c>
      <c r="J114">
        <f>shipments[[#This Row],[Boxes]]*_xlfn.XLOOKUP(shipments[[#This Row],[Product]],products[Product], products[Cost per box])</f>
        <v>304.79000000000002</v>
      </c>
    </row>
    <row r="115" spans="3:10" x14ac:dyDescent="0.3">
      <c r="C115" t="s">
        <v>8</v>
      </c>
      <c r="D115" t="s">
        <v>36</v>
      </c>
      <c r="E115" t="s">
        <v>23</v>
      </c>
      <c r="F115" s="7">
        <v>45132</v>
      </c>
      <c r="G115" s="4">
        <v>6188</v>
      </c>
      <c r="H115">
        <v>5</v>
      </c>
      <c r="I115" t="str">
        <f>TRIM(shipments[[#This Row],[Geography]])</f>
        <v>Canada</v>
      </c>
      <c r="J115">
        <f>shipments[[#This Row],[Boxes]]*_xlfn.XLOOKUP(shipments[[#This Row],[Product]],products[Product], products[Cost per box])</f>
        <v>23.700000000000003</v>
      </c>
    </row>
    <row r="116" spans="3:10" x14ac:dyDescent="0.3">
      <c r="C116" t="s">
        <v>69</v>
      </c>
      <c r="D116" t="s">
        <v>35</v>
      </c>
      <c r="E116" t="s">
        <v>21</v>
      </c>
      <c r="F116" s="7">
        <v>44937</v>
      </c>
      <c r="G116" s="4">
        <v>2065</v>
      </c>
      <c r="H116">
        <v>104</v>
      </c>
      <c r="I116" t="str">
        <f>TRIM(shipments[[#This Row],[Geography]])</f>
        <v>USA</v>
      </c>
      <c r="J116">
        <f>shipments[[#This Row],[Boxes]]*_xlfn.XLOOKUP(shipments[[#This Row],[Product]],products[Product], products[Cost per box])</f>
        <v>854.88000000000011</v>
      </c>
    </row>
    <row r="117" spans="3:10" x14ac:dyDescent="0.3">
      <c r="C117" t="s">
        <v>71</v>
      </c>
      <c r="D117" t="s">
        <v>36</v>
      </c>
      <c r="E117" t="s">
        <v>25</v>
      </c>
      <c r="F117" s="7">
        <v>44885</v>
      </c>
      <c r="G117" s="4">
        <v>10003</v>
      </c>
      <c r="H117">
        <v>692</v>
      </c>
      <c r="I117" t="str">
        <f>TRIM(shipments[[#This Row],[Geography]])</f>
        <v>Canada</v>
      </c>
      <c r="J117">
        <f>shipments[[#This Row],[Boxes]]*_xlfn.XLOOKUP(shipments[[#This Row],[Product]],products[Product], products[Cost per box])</f>
        <v>4449.5599999999995</v>
      </c>
    </row>
    <row r="118" spans="3:10" x14ac:dyDescent="0.3">
      <c r="C118" t="s">
        <v>69</v>
      </c>
      <c r="D118" t="s">
        <v>39</v>
      </c>
      <c r="E118" t="s">
        <v>22</v>
      </c>
      <c r="F118" s="7">
        <v>45125</v>
      </c>
      <c r="G118" s="4">
        <v>14770</v>
      </c>
      <c r="H118">
        <v>147</v>
      </c>
      <c r="I118" t="str">
        <f>TRIM(shipments[[#This Row],[Geography]])</f>
        <v>UK</v>
      </c>
      <c r="J118">
        <f>shipments[[#This Row],[Boxes]]*_xlfn.XLOOKUP(shipments[[#This Row],[Product]],products[Product], products[Cost per box])</f>
        <v>1503.8100000000002</v>
      </c>
    </row>
    <row r="119" spans="3:10" x14ac:dyDescent="0.3">
      <c r="C119" t="s">
        <v>66</v>
      </c>
      <c r="D119" t="s">
        <v>38</v>
      </c>
      <c r="E119" t="s">
        <v>16</v>
      </c>
      <c r="F119" s="7">
        <v>45034</v>
      </c>
      <c r="G119" s="4">
        <v>4886</v>
      </c>
      <c r="H119">
        <v>298</v>
      </c>
      <c r="I119" t="str">
        <f>TRIM(shipments[[#This Row],[Geography]])</f>
        <v>Australia</v>
      </c>
      <c r="J119">
        <f>shipments[[#This Row],[Boxes]]*_xlfn.XLOOKUP(shipments[[#This Row],[Product]],products[Product], products[Cost per box])</f>
        <v>1704.56</v>
      </c>
    </row>
    <row r="120" spans="3:10" x14ac:dyDescent="0.3">
      <c r="C120" t="s">
        <v>7</v>
      </c>
      <c r="D120" t="s">
        <v>114</v>
      </c>
      <c r="E120" t="s">
        <v>33</v>
      </c>
      <c r="F120" s="7">
        <v>44720</v>
      </c>
      <c r="G120" s="4"/>
      <c r="H120">
        <v>1089</v>
      </c>
      <c r="I120" t="str">
        <f>TRIM(shipments[[#This Row],[Geography]])</f>
        <v>Canada</v>
      </c>
      <c r="J120">
        <f>shipments[[#This Row],[Boxes]]*_xlfn.XLOOKUP(shipments[[#This Row],[Product]],products[Product], products[Cost per box])</f>
        <v>2885.85</v>
      </c>
    </row>
    <row r="121" spans="3:10" x14ac:dyDescent="0.3">
      <c r="C121" t="s">
        <v>72</v>
      </c>
      <c r="D121" t="s">
        <v>35</v>
      </c>
      <c r="E121" t="s">
        <v>19</v>
      </c>
      <c r="F121" s="7">
        <v>44943</v>
      </c>
      <c r="G121" s="4">
        <v>3367</v>
      </c>
      <c r="H121">
        <v>512</v>
      </c>
      <c r="I121" t="str">
        <f>TRIM(shipments[[#This Row],[Geography]])</f>
        <v>USA</v>
      </c>
      <c r="J121">
        <f>shipments[[#This Row],[Boxes]]*_xlfn.XLOOKUP(shipments[[#This Row],[Product]],products[Product], products[Cost per box])</f>
        <v>3957.76</v>
      </c>
    </row>
    <row r="122" spans="3:10" x14ac:dyDescent="0.3">
      <c r="C122" t="s">
        <v>72</v>
      </c>
      <c r="D122" t="s">
        <v>34</v>
      </c>
      <c r="E122" t="s">
        <v>13</v>
      </c>
      <c r="F122" s="7">
        <v>45050</v>
      </c>
      <c r="G122" s="4">
        <v>8582</v>
      </c>
      <c r="H122">
        <v>344</v>
      </c>
      <c r="I122" t="str">
        <f>TRIM(shipments[[#This Row],[Geography]])</f>
        <v>India</v>
      </c>
      <c r="J122">
        <f>shipments[[#This Row],[Boxes]]*_xlfn.XLOOKUP(shipments[[#This Row],[Product]],products[Product], products[Cost per box])</f>
        <v>1809.4399999999998</v>
      </c>
    </row>
    <row r="123" spans="3:10" x14ac:dyDescent="0.3">
      <c r="C123" t="s">
        <v>67</v>
      </c>
      <c r="D123" t="s">
        <v>102</v>
      </c>
      <c r="E123" t="s">
        <v>24</v>
      </c>
      <c r="F123" s="7">
        <v>44743</v>
      </c>
      <c r="G123" s="4">
        <v>5418</v>
      </c>
      <c r="H123">
        <v>106</v>
      </c>
      <c r="I123" t="str">
        <f>TRIM(shipments[[#This Row],[Geography]])</f>
        <v>New Zealand</v>
      </c>
      <c r="J123">
        <f>shipments[[#This Row],[Boxes]]*_xlfn.XLOOKUP(shipments[[#This Row],[Product]],products[Product], products[Cost per box])</f>
        <v>1114.06</v>
      </c>
    </row>
    <row r="124" spans="3:10" x14ac:dyDescent="0.3">
      <c r="C124" t="s">
        <v>69</v>
      </c>
      <c r="D124" t="s">
        <v>110</v>
      </c>
      <c r="E124" t="s">
        <v>29</v>
      </c>
      <c r="F124" s="7">
        <v>44818</v>
      </c>
      <c r="G124" s="4">
        <v>2177</v>
      </c>
      <c r="H124">
        <v>38</v>
      </c>
      <c r="I124" t="str">
        <f>TRIM(shipments[[#This Row],[Geography]])</f>
        <v>UK</v>
      </c>
      <c r="J124">
        <f>shipments[[#This Row],[Boxes]]*_xlfn.XLOOKUP(shipments[[#This Row],[Product]],products[Product], products[Cost per box])</f>
        <v>258.39999999999998</v>
      </c>
    </row>
    <row r="125" spans="3:10" x14ac:dyDescent="0.3">
      <c r="C125" t="s">
        <v>64</v>
      </c>
      <c r="D125" t="s">
        <v>108</v>
      </c>
      <c r="E125" t="s">
        <v>21</v>
      </c>
      <c r="F125" s="7">
        <v>44905</v>
      </c>
      <c r="G125" s="4">
        <v>6433</v>
      </c>
      <c r="H125">
        <v>681</v>
      </c>
      <c r="I125" t="str">
        <f>TRIM(shipments[[#This Row],[Geography]])</f>
        <v>USA</v>
      </c>
      <c r="J125">
        <f>shipments[[#This Row],[Boxes]]*_xlfn.XLOOKUP(shipments[[#This Row],[Product]],products[Product], products[Cost per box])</f>
        <v>5597.8200000000006</v>
      </c>
    </row>
    <row r="126" spans="3:10" x14ac:dyDescent="0.3">
      <c r="C126" t="s">
        <v>7</v>
      </c>
      <c r="D126" t="s">
        <v>98</v>
      </c>
      <c r="E126" t="s">
        <v>32</v>
      </c>
      <c r="F126" s="7">
        <v>44854</v>
      </c>
      <c r="G126" s="4">
        <v>2933</v>
      </c>
      <c r="H126">
        <v>44</v>
      </c>
      <c r="I126" t="str">
        <f>TRIM(shipments[[#This Row],[Geography]])</f>
        <v>UK</v>
      </c>
      <c r="J126">
        <f>shipments[[#This Row],[Boxes]]*_xlfn.XLOOKUP(shipments[[#This Row],[Product]],products[Product], products[Cost per box])</f>
        <v>146.07999999999998</v>
      </c>
    </row>
    <row r="127" spans="3:10" x14ac:dyDescent="0.3">
      <c r="C127" t="s">
        <v>10</v>
      </c>
      <c r="D127" t="s">
        <v>39</v>
      </c>
      <c r="E127" t="s">
        <v>13</v>
      </c>
      <c r="F127" s="7">
        <v>45097</v>
      </c>
      <c r="G127" s="4">
        <v>11438</v>
      </c>
      <c r="H127">
        <v>182</v>
      </c>
      <c r="I127" t="str">
        <f>TRIM(shipments[[#This Row],[Geography]])</f>
        <v>UK</v>
      </c>
      <c r="J127">
        <f>shipments[[#This Row],[Boxes]]*_xlfn.XLOOKUP(shipments[[#This Row],[Product]],products[Product], products[Cost per box])</f>
        <v>957.31999999999994</v>
      </c>
    </row>
    <row r="128" spans="3:10" x14ac:dyDescent="0.3">
      <c r="C128" t="s">
        <v>75</v>
      </c>
      <c r="D128" t="s">
        <v>36</v>
      </c>
      <c r="E128" t="s">
        <v>21</v>
      </c>
      <c r="F128" s="7">
        <v>44995</v>
      </c>
      <c r="G128" s="4">
        <v>2394</v>
      </c>
      <c r="H128">
        <v>160</v>
      </c>
      <c r="I128" t="str">
        <f>TRIM(shipments[[#This Row],[Geography]])</f>
        <v>Canada</v>
      </c>
      <c r="J128">
        <f>shipments[[#This Row],[Boxes]]*_xlfn.XLOOKUP(shipments[[#This Row],[Product]],products[Product], products[Cost per box])</f>
        <v>1315.2</v>
      </c>
    </row>
    <row r="129" spans="3:10" x14ac:dyDescent="0.3">
      <c r="C129" t="s">
        <v>65</v>
      </c>
      <c r="D129" t="s">
        <v>39</v>
      </c>
      <c r="E129" t="s">
        <v>28</v>
      </c>
      <c r="F129" s="7">
        <v>44720</v>
      </c>
      <c r="G129" s="4">
        <v>1092</v>
      </c>
      <c r="H129">
        <v>101</v>
      </c>
      <c r="I129" t="str">
        <f>TRIM(shipments[[#This Row],[Geography]])</f>
        <v>UK</v>
      </c>
      <c r="J129">
        <f>shipments[[#This Row],[Boxes]]*_xlfn.XLOOKUP(shipments[[#This Row],[Product]],products[Product], products[Cost per box])</f>
        <v>851.43</v>
      </c>
    </row>
    <row r="130" spans="3:10" x14ac:dyDescent="0.3">
      <c r="C130" t="s">
        <v>74</v>
      </c>
      <c r="D130" t="s">
        <v>107</v>
      </c>
      <c r="E130" t="s">
        <v>26</v>
      </c>
      <c r="F130" s="7">
        <v>44854</v>
      </c>
      <c r="G130" s="4">
        <v>280</v>
      </c>
      <c r="H130">
        <v>164</v>
      </c>
      <c r="I130" t="str">
        <f>TRIM(shipments[[#This Row],[Geography]])</f>
        <v>UK</v>
      </c>
      <c r="J130">
        <f>shipments[[#This Row],[Boxes]]*_xlfn.XLOOKUP(shipments[[#This Row],[Product]],products[Product], products[Cost per box])</f>
        <v>2035.24</v>
      </c>
    </row>
    <row r="131" spans="3:10" x14ac:dyDescent="0.3">
      <c r="C131" t="s">
        <v>93</v>
      </c>
      <c r="D131" t="s">
        <v>39</v>
      </c>
      <c r="E131" t="s">
        <v>30</v>
      </c>
      <c r="F131" s="7">
        <v>45139</v>
      </c>
      <c r="G131" s="4">
        <v>8890</v>
      </c>
      <c r="H131">
        <v>259</v>
      </c>
      <c r="I131" t="str">
        <f>TRIM(shipments[[#This Row],[Geography]])</f>
        <v>UK</v>
      </c>
      <c r="J131">
        <f>shipments[[#This Row],[Boxes]]*_xlfn.XLOOKUP(shipments[[#This Row],[Product]],products[Product], products[Cost per box])</f>
        <v>1305.3599999999999</v>
      </c>
    </row>
    <row r="132" spans="3:10" x14ac:dyDescent="0.3">
      <c r="C132" t="s">
        <v>9</v>
      </c>
      <c r="D132" t="s">
        <v>34</v>
      </c>
      <c r="E132" t="s">
        <v>13</v>
      </c>
      <c r="F132" s="7">
        <v>44946</v>
      </c>
      <c r="G132" s="4">
        <v>8883</v>
      </c>
      <c r="H132">
        <v>550</v>
      </c>
      <c r="I132" t="str">
        <f>TRIM(shipments[[#This Row],[Geography]])</f>
        <v>India</v>
      </c>
      <c r="J132">
        <f>shipments[[#This Row],[Boxes]]*_xlfn.XLOOKUP(shipments[[#This Row],[Product]],products[Product], products[Cost per box])</f>
        <v>2893</v>
      </c>
    </row>
    <row r="133" spans="3:10" x14ac:dyDescent="0.3">
      <c r="C133" t="s">
        <v>93</v>
      </c>
      <c r="D133" t="s">
        <v>36</v>
      </c>
      <c r="E133" t="s">
        <v>30</v>
      </c>
      <c r="F133" s="7">
        <v>45097</v>
      </c>
      <c r="G133" s="4">
        <v>14525</v>
      </c>
      <c r="H133">
        <v>60</v>
      </c>
      <c r="I133" t="str">
        <f>TRIM(shipments[[#This Row],[Geography]])</f>
        <v>Canada</v>
      </c>
      <c r="J133">
        <f>shipments[[#This Row],[Boxes]]*_xlfn.XLOOKUP(shipments[[#This Row],[Product]],products[Product], products[Cost per box])</f>
        <v>302.39999999999998</v>
      </c>
    </row>
    <row r="134" spans="3:10" x14ac:dyDescent="0.3">
      <c r="C134" t="s">
        <v>71</v>
      </c>
      <c r="D134" t="s">
        <v>39</v>
      </c>
      <c r="E134" t="s">
        <v>19</v>
      </c>
      <c r="F134" s="7">
        <v>44849</v>
      </c>
      <c r="G134" s="4">
        <v>1211</v>
      </c>
      <c r="H134">
        <v>603</v>
      </c>
      <c r="I134" t="str">
        <f>TRIM(shipments[[#This Row],[Geography]])</f>
        <v>UK</v>
      </c>
      <c r="J134">
        <f>shipments[[#This Row],[Boxes]]*_xlfn.XLOOKUP(shipments[[#This Row],[Product]],products[Product], products[Cost per box])</f>
        <v>4661.1900000000005</v>
      </c>
    </row>
    <row r="135" spans="3:10" x14ac:dyDescent="0.3">
      <c r="C135" t="s">
        <v>69</v>
      </c>
      <c r="D135" t="s">
        <v>34</v>
      </c>
      <c r="E135" t="s">
        <v>22</v>
      </c>
      <c r="F135" s="7">
        <v>45013</v>
      </c>
      <c r="G135" s="4">
        <v>2751</v>
      </c>
      <c r="H135">
        <v>130</v>
      </c>
      <c r="I135" t="str">
        <f>TRIM(shipments[[#This Row],[Geography]])</f>
        <v>India</v>
      </c>
      <c r="J135">
        <f>shipments[[#This Row],[Boxes]]*_xlfn.XLOOKUP(shipments[[#This Row],[Product]],products[Product], products[Cost per box])</f>
        <v>1329.9</v>
      </c>
    </row>
    <row r="136" spans="3:10" x14ac:dyDescent="0.3">
      <c r="C136" t="s">
        <v>65</v>
      </c>
      <c r="D136" t="s">
        <v>35</v>
      </c>
      <c r="E136" t="s">
        <v>17</v>
      </c>
      <c r="F136" s="7">
        <v>45021</v>
      </c>
      <c r="G136" s="4">
        <v>35</v>
      </c>
      <c r="H136">
        <v>2</v>
      </c>
      <c r="I136" t="str">
        <f>TRIM(shipments[[#This Row],[Geography]])</f>
        <v>USA</v>
      </c>
      <c r="J136">
        <f>shipments[[#This Row],[Boxes]]*_xlfn.XLOOKUP(shipments[[#This Row],[Product]],products[Product], products[Cost per box])</f>
        <v>12.62</v>
      </c>
    </row>
    <row r="137" spans="3:10" x14ac:dyDescent="0.3">
      <c r="C137" t="s">
        <v>75</v>
      </c>
      <c r="D137" t="s">
        <v>39</v>
      </c>
      <c r="E137" t="s">
        <v>25</v>
      </c>
      <c r="F137" s="7">
        <v>44902</v>
      </c>
      <c r="G137" s="4">
        <v>1218</v>
      </c>
      <c r="H137">
        <v>315</v>
      </c>
      <c r="I137" t="str">
        <f>TRIM(shipments[[#This Row],[Geography]])</f>
        <v>UK</v>
      </c>
      <c r="J137">
        <f>shipments[[#This Row],[Boxes]]*_xlfn.XLOOKUP(shipments[[#This Row],[Product]],products[Product], products[Cost per box])</f>
        <v>2025.4499999999998</v>
      </c>
    </row>
    <row r="138" spans="3:10" x14ac:dyDescent="0.3">
      <c r="C138" t="s">
        <v>94</v>
      </c>
      <c r="D138" t="s">
        <v>36</v>
      </c>
      <c r="E138" t="s">
        <v>14</v>
      </c>
      <c r="F138" s="7">
        <v>45036</v>
      </c>
      <c r="G138" s="4">
        <v>1379</v>
      </c>
      <c r="H138">
        <v>126</v>
      </c>
      <c r="I138" t="str">
        <f>TRIM(shipments[[#This Row],[Geography]])</f>
        <v>Canada</v>
      </c>
      <c r="J138">
        <f>shipments[[#This Row],[Boxes]]*_xlfn.XLOOKUP(shipments[[#This Row],[Product]],products[Product], products[Cost per box])</f>
        <v>942.48</v>
      </c>
    </row>
    <row r="139" spans="3:10" x14ac:dyDescent="0.3">
      <c r="C139" t="s">
        <v>93</v>
      </c>
      <c r="D139" t="s">
        <v>35</v>
      </c>
      <c r="E139" t="s">
        <v>28</v>
      </c>
      <c r="F139" s="7">
        <v>45139</v>
      </c>
      <c r="G139" s="4">
        <v>203</v>
      </c>
      <c r="H139">
        <v>1998</v>
      </c>
      <c r="I139" t="str">
        <f>TRIM(shipments[[#This Row],[Geography]])</f>
        <v>USA</v>
      </c>
      <c r="J139">
        <f>shipments[[#This Row],[Boxes]]*_xlfn.XLOOKUP(shipments[[#This Row],[Product]],products[Product], products[Cost per box])</f>
        <v>16843.14</v>
      </c>
    </row>
    <row r="140" spans="3:10" x14ac:dyDescent="0.3">
      <c r="C140" t="s">
        <v>94</v>
      </c>
      <c r="D140" t="s">
        <v>37</v>
      </c>
      <c r="E140" t="s">
        <v>30</v>
      </c>
      <c r="F140" s="7">
        <v>45120</v>
      </c>
      <c r="G140" s="4">
        <v>6265</v>
      </c>
      <c r="H140">
        <v>285</v>
      </c>
      <c r="I140" t="str">
        <f>TRIM(shipments[[#This Row],[Geography]])</f>
        <v>New Zealand</v>
      </c>
      <c r="J140">
        <f>shipments[[#This Row],[Boxes]]*_xlfn.XLOOKUP(shipments[[#This Row],[Product]],products[Product], products[Cost per box])</f>
        <v>1436.4</v>
      </c>
    </row>
    <row r="141" spans="3:10" x14ac:dyDescent="0.3">
      <c r="C141" t="s">
        <v>2</v>
      </c>
      <c r="D141" t="s">
        <v>34</v>
      </c>
      <c r="E141" t="s">
        <v>21</v>
      </c>
      <c r="F141" s="7">
        <v>45104</v>
      </c>
      <c r="G141" s="4">
        <v>1064</v>
      </c>
      <c r="H141">
        <v>653</v>
      </c>
      <c r="I141" t="str">
        <f>TRIM(shipments[[#This Row],[Geography]])</f>
        <v>India</v>
      </c>
      <c r="J141">
        <f>shipments[[#This Row],[Boxes]]*_xlfn.XLOOKUP(shipments[[#This Row],[Product]],products[Product], products[Cost per box])</f>
        <v>5367.6600000000008</v>
      </c>
    </row>
    <row r="142" spans="3:10" x14ac:dyDescent="0.3">
      <c r="C142" t="s">
        <v>73</v>
      </c>
      <c r="D142" t="s">
        <v>34</v>
      </c>
      <c r="E142" t="s">
        <v>18</v>
      </c>
      <c r="F142" s="7">
        <v>45147</v>
      </c>
      <c r="G142" s="4">
        <v>5803</v>
      </c>
      <c r="H142">
        <v>181</v>
      </c>
      <c r="I142" t="str">
        <f>TRIM(shipments[[#This Row],[Geography]])</f>
        <v>India</v>
      </c>
      <c r="J142">
        <f>shipments[[#This Row],[Boxes]]*_xlfn.XLOOKUP(shipments[[#This Row],[Product]],products[Product], products[Cost per box])</f>
        <v>1799.1399999999999</v>
      </c>
    </row>
    <row r="143" spans="3:10" x14ac:dyDescent="0.3">
      <c r="C143" t="s">
        <v>74</v>
      </c>
      <c r="D143" t="s">
        <v>98</v>
      </c>
      <c r="E143" t="s">
        <v>23</v>
      </c>
      <c r="F143" s="7">
        <v>44780</v>
      </c>
      <c r="G143" s="4">
        <v>4900</v>
      </c>
      <c r="H143">
        <v>66</v>
      </c>
      <c r="I143" t="str">
        <f>TRIM(shipments[[#This Row],[Geography]])</f>
        <v>UK</v>
      </c>
      <c r="J143">
        <f>shipments[[#This Row],[Boxes]]*_xlfn.XLOOKUP(shipments[[#This Row],[Product]],products[Product], products[Cost per box])</f>
        <v>312.84000000000003</v>
      </c>
    </row>
    <row r="144" spans="3:10" x14ac:dyDescent="0.3">
      <c r="C144" t="s">
        <v>10</v>
      </c>
      <c r="D144" t="s">
        <v>39</v>
      </c>
      <c r="E144" t="s">
        <v>16</v>
      </c>
      <c r="F144" s="7">
        <v>45016</v>
      </c>
      <c r="G144" s="4">
        <v>8204</v>
      </c>
      <c r="H144">
        <v>341</v>
      </c>
      <c r="I144" t="str">
        <f>TRIM(shipments[[#This Row],[Geography]])</f>
        <v>UK</v>
      </c>
      <c r="J144">
        <f>shipments[[#This Row],[Boxes]]*_xlfn.XLOOKUP(shipments[[#This Row],[Product]],products[Product], products[Cost per box])</f>
        <v>1950.52</v>
      </c>
    </row>
    <row r="145" spans="3:10" x14ac:dyDescent="0.3">
      <c r="C145" t="s">
        <v>65</v>
      </c>
      <c r="D145" t="s">
        <v>113</v>
      </c>
      <c r="E145" t="s">
        <v>19</v>
      </c>
      <c r="F145" s="7">
        <v>44691</v>
      </c>
      <c r="G145" s="4">
        <v>9835</v>
      </c>
      <c r="H145">
        <v>549</v>
      </c>
      <c r="I145" t="str">
        <f>TRIM(shipments[[#This Row],[Geography]])</f>
        <v>New Zealand</v>
      </c>
      <c r="J145">
        <f>shipments[[#This Row],[Boxes]]*_xlfn.XLOOKUP(shipments[[#This Row],[Product]],products[Product], products[Cost per box])</f>
        <v>4243.7700000000004</v>
      </c>
    </row>
    <row r="146" spans="3:10" x14ac:dyDescent="0.3">
      <c r="C146" t="s">
        <v>6</v>
      </c>
      <c r="D146" t="s">
        <v>36</v>
      </c>
      <c r="E146" t="s">
        <v>25</v>
      </c>
      <c r="F146" s="7">
        <v>45085</v>
      </c>
      <c r="G146" s="4">
        <v>8106</v>
      </c>
      <c r="H146">
        <v>170</v>
      </c>
      <c r="I146" t="str">
        <f>TRIM(shipments[[#This Row],[Geography]])</f>
        <v>Canada</v>
      </c>
      <c r="J146">
        <f>shipments[[#This Row],[Boxes]]*_xlfn.XLOOKUP(shipments[[#This Row],[Product]],products[Product], products[Cost per box])</f>
        <v>1093.0999999999999</v>
      </c>
    </row>
    <row r="147" spans="3:10" x14ac:dyDescent="0.3">
      <c r="C147" t="s">
        <v>9</v>
      </c>
      <c r="D147" t="s">
        <v>99</v>
      </c>
      <c r="E147" t="s">
        <v>29</v>
      </c>
      <c r="F147" s="7">
        <v>44727</v>
      </c>
      <c r="G147" s="4">
        <v>9583</v>
      </c>
      <c r="H147">
        <v>590</v>
      </c>
      <c r="I147" t="str">
        <f>TRIM(shipments[[#This Row],[Geography]])</f>
        <v>India</v>
      </c>
      <c r="J147">
        <f>shipments[[#This Row],[Boxes]]*_xlfn.XLOOKUP(shipments[[#This Row],[Product]],products[Product], products[Cost per box])</f>
        <v>4012</v>
      </c>
    </row>
    <row r="148" spans="3:10" x14ac:dyDescent="0.3">
      <c r="C148" t="s">
        <v>64</v>
      </c>
      <c r="D148" t="s">
        <v>37</v>
      </c>
      <c r="E148" t="s">
        <v>30</v>
      </c>
      <c r="F148" s="7">
        <v>45068</v>
      </c>
      <c r="G148" s="4">
        <v>371</v>
      </c>
      <c r="H148">
        <v>561</v>
      </c>
      <c r="I148" t="str">
        <f>TRIM(shipments[[#This Row],[Geography]])</f>
        <v>New Zealand</v>
      </c>
      <c r="J148">
        <f>shipments[[#This Row],[Boxes]]*_xlfn.XLOOKUP(shipments[[#This Row],[Product]],products[Product], products[Cost per box])</f>
        <v>2827.44</v>
      </c>
    </row>
    <row r="149" spans="3:10" x14ac:dyDescent="0.3">
      <c r="C149" t="s">
        <v>8</v>
      </c>
      <c r="D149" t="s">
        <v>34</v>
      </c>
      <c r="E149" t="s">
        <v>31</v>
      </c>
      <c r="F149" s="7">
        <v>44705</v>
      </c>
      <c r="G149" s="4">
        <v>392</v>
      </c>
      <c r="H149">
        <v>162</v>
      </c>
      <c r="I149" t="str">
        <f>TRIM(shipments[[#This Row],[Geography]])</f>
        <v>India</v>
      </c>
      <c r="J149">
        <f>shipments[[#This Row],[Boxes]]*_xlfn.XLOOKUP(shipments[[#This Row],[Product]],products[Product], products[Cost per box])</f>
        <v>447.11999999999995</v>
      </c>
    </row>
    <row r="150" spans="3:10" x14ac:dyDescent="0.3">
      <c r="C150" t="s">
        <v>7</v>
      </c>
      <c r="D150" t="s">
        <v>100</v>
      </c>
      <c r="E150" t="s">
        <v>28</v>
      </c>
      <c r="F150" s="7">
        <v>44854</v>
      </c>
      <c r="G150" s="4">
        <v>1078</v>
      </c>
      <c r="H150">
        <v>309</v>
      </c>
      <c r="I150" t="str">
        <f>TRIM(shipments[[#This Row],[Geography]])</f>
        <v>India</v>
      </c>
      <c r="J150">
        <f>shipments[[#This Row],[Boxes]]*_xlfn.XLOOKUP(shipments[[#This Row],[Product]],products[Product], products[Cost per box])</f>
        <v>2604.87</v>
      </c>
    </row>
    <row r="151" spans="3:10" x14ac:dyDescent="0.3">
      <c r="C151" t="s">
        <v>71</v>
      </c>
      <c r="D151" t="s">
        <v>112</v>
      </c>
      <c r="E151" t="s">
        <v>26</v>
      </c>
      <c r="F151" s="7">
        <v>44698</v>
      </c>
      <c r="G151" s="4">
        <v>4032</v>
      </c>
      <c r="H151">
        <v>1357</v>
      </c>
      <c r="I151" t="str">
        <f>TRIM(shipments[[#This Row],[Geography]])</f>
        <v>Australia</v>
      </c>
      <c r="J151">
        <f>shipments[[#This Row],[Boxes]]*_xlfn.XLOOKUP(shipments[[#This Row],[Product]],products[Product], products[Cost per box])</f>
        <v>16840.37</v>
      </c>
    </row>
    <row r="152" spans="3:10" x14ac:dyDescent="0.3">
      <c r="C152" t="s">
        <v>91</v>
      </c>
      <c r="D152" t="s">
        <v>36</v>
      </c>
      <c r="E152" t="s">
        <v>17</v>
      </c>
      <c r="F152" s="7">
        <v>45167</v>
      </c>
      <c r="G152" s="4">
        <v>959</v>
      </c>
      <c r="H152">
        <v>41</v>
      </c>
      <c r="I152" t="str">
        <f>TRIM(shipments[[#This Row],[Geography]])</f>
        <v>Canada</v>
      </c>
      <c r="J152">
        <f>shipments[[#This Row],[Boxes]]*_xlfn.XLOOKUP(shipments[[#This Row],[Product]],products[Product], products[Cost per box])</f>
        <v>258.70999999999998</v>
      </c>
    </row>
    <row r="153" spans="3:10" x14ac:dyDescent="0.3">
      <c r="C153" t="s">
        <v>3</v>
      </c>
      <c r="D153" t="s">
        <v>36</v>
      </c>
      <c r="E153" t="s">
        <v>17</v>
      </c>
      <c r="F153" s="7">
        <v>44665</v>
      </c>
      <c r="G153" s="4">
        <v>4949</v>
      </c>
      <c r="H153">
        <v>184</v>
      </c>
      <c r="I153" t="str">
        <f>TRIM(shipments[[#This Row],[Geography]])</f>
        <v>Canada</v>
      </c>
      <c r="J153">
        <f>shipments[[#This Row],[Boxes]]*_xlfn.XLOOKUP(shipments[[#This Row],[Product]],products[Product], products[Cost per box])</f>
        <v>1161.04</v>
      </c>
    </row>
    <row r="154" spans="3:10" x14ac:dyDescent="0.3">
      <c r="C154" t="s">
        <v>95</v>
      </c>
      <c r="D154" t="s">
        <v>38</v>
      </c>
      <c r="E154" t="s">
        <v>21</v>
      </c>
      <c r="F154" s="7">
        <v>44960</v>
      </c>
      <c r="G154" s="4">
        <v>9688</v>
      </c>
      <c r="H154">
        <v>1468</v>
      </c>
      <c r="I154" t="str">
        <f>TRIM(shipments[[#This Row],[Geography]])</f>
        <v>Australia</v>
      </c>
      <c r="J154">
        <f>shipments[[#This Row],[Boxes]]*_xlfn.XLOOKUP(shipments[[#This Row],[Product]],products[Product], products[Cost per box])</f>
        <v>12066.960000000001</v>
      </c>
    </row>
    <row r="155" spans="3:10" x14ac:dyDescent="0.3">
      <c r="C155" t="s">
        <v>5</v>
      </c>
      <c r="D155" t="s">
        <v>35</v>
      </c>
      <c r="E155" t="s">
        <v>27</v>
      </c>
      <c r="F155" s="7">
        <v>45077</v>
      </c>
      <c r="G155" s="4"/>
      <c r="H155">
        <v>271</v>
      </c>
      <c r="I155" t="str">
        <f>TRIM(shipments[[#This Row],[Geography]])</f>
        <v>USA</v>
      </c>
      <c r="J155">
        <f>shipments[[#This Row],[Boxes]]*_xlfn.XLOOKUP(shipments[[#This Row],[Product]],products[Product], products[Cost per box])</f>
        <v>2593.4700000000003</v>
      </c>
    </row>
    <row r="156" spans="3:10" x14ac:dyDescent="0.3">
      <c r="C156" t="s">
        <v>72</v>
      </c>
      <c r="D156" t="s">
        <v>37</v>
      </c>
      <c r="E156" t="s">
        <v>20</v>
      </c>
      <c r="F156" s="7">
        <v>45029</v>
      </c>
      <c r="G156" s="4">
        <v>8722</v>
      </c>
      <c r="H156">
        <v>1454</v>
      </c>
      <c r="I156" t="str">
        <f>TRIM(shipments[[#This Row],[Geography]])</f>
        <v>New Zealand</v>
      </c>
      <c r="J156">
        <f>shipments[[#This Row],[Boxes]]*_xlfn.XLOOKUP(shipments[[#This Row],[Product]],products[Product], products[Cost per box])</f>
        <v>5350.72</v>
      </c>
    </row>
    <row r="157" spans="3:10" x14ac:dyDescent="0.3">
      <c r="C157" t="s">
        <v>64</v>
      </c>
      <c r="D157" t="s">
        <v>38</v>
      </c>
      <c r="E157" t="s">
        <v>16</v>
      </c>
      <c r="F157" s="7">
        <v>44931</v>
      </c>
      <c r="G157" s="4">
        <v>2002</v>
      </c>
      <c r="H157">
        <v>972</v>
      </c>
      <c r="I157" t="str">
        <f>TRIM(shipments[[#This Row],[Geography]])</f>
        <v>Australia</v>
      </c>
      <c r="J157">
        <f>shipments[[#This Row],[Boxes]]*_xlfn.XLOOKUP(shipments[[#This Row],[Product]],products[Product], products[Cost per box])</f>
        <v>5559.84</v>
      </c>
    </row>
    <row r="158" spans="3:10" x14ac:dyDescent="0.3">
      <c r="C158" t="s">
        <v>70</v>
      </c>
      <c r="D158" t="s">
        <v>38</v>
      </c>
      <c r="E158" t="s">
        <v>13</v>
      </c>
      <c r="F158" s="7">
        <v>45002</v>
      </c>
      <c r="G158" s="4">
        <v>1827</v>
      </c>
      <c r="H158">
        <v>731</v>
      </c>
      <c r="I158" t="str">
        <f>TRIM(shipments[[#This Row],[Geography]])</f>
        <v>Australia</v>
      </c>
      <c r="J158">
        <f>shipments[[#This Row],[Boxes]]*_xlfn.XLOOKUP(shipments[[#This Row],[Product]],products[Product], products[Cost per box])</f>
        <v>3845.06</v>
      </c>
    </row>
    <row r="159" spans="3:10" x14ac:dyDescent="0.3">
      <c r="C159" t="s">
        <v>7</v>
      </c>
      <c r="D159" t="s">
        <v>39</v>
      </c>
      <c r="E159" t="s">
        <v>15</v>
      </c>
      <c r="F159" s="7">
        <v>45006</v>
      </c>
      <c r="G159" s="4"/>
      <c r="H159">
        <v>129</v>
      </c>
      <c r="I159" t="str">
        <f>TRIM(shipments[[#This Row],[Geography]])</f>
        <v>UK</v>
      </c>
      <c r="J159">
        <f>shipments[[#This Row],[Boxes]]*_xlfn.XLOOKUP(shipments[[#This Row],[Product]],products[Product], products[Cost per box])</f>
        <v>496.65000000000003</v>
      </c>
    </row>
    <row r="160" spans="3:10" x14ac:dyDescent="0.3">
      <c r="C160" t="s">
        <v>69</v>
      </c>
      <c r="D160" t="s">
        <v>105</v>
      </c>
      <c r="E160" t="s">
        <v>32</v>
      </c>
      <c r="F160" s="7">
        <v>44835</v>
      </c>
      <c r="G160" s="4">
        <v>3185</v>
      </c>
      <c r="H160">
        <v>371</v>
      </c>
      <c r="I160" t="str">
        <f>TRIM(shipments[[#This Row],[Geography]])</f>
        <v>Canada</v>
      </c>
      <c r="J160">
        <f>shipments[[#This Row],[Boxes]]*_xlfn.XLOOKUP(shipments[[#This Row],[Product]],products[Product], products[Cost per box])</f>
        <v>1231.72</v>
      </c>
    </row>
    <row r="161" spans="3:10" x14ac:dyDescent="0.3">
      <c r="C161" t="s">
        <v>2</v>
      </c>
      <c r="D161" t="s">
        <v>113</v>
      </c>
      <c r="E161" t="s">
        <v>31</v>
      </c>
      <c r="F161" s="7">
        <v>44663</v>
      </c>
      <c r="G161" s="4">
        <v>5026</v>
      </c>
      <c r="H161">
        <v>369</v>
      </c>
      <c r="I161" t="str">
        <f>TRIM(shipments[[#This Row],[Geography]])</f>
        <v>New Zealand</v>
      </c>
      <c r="J161">
        <f>shipments[[#This Row],[Boxes]]*_xlfn.XLOOKUP(shipments[[#This Row],[Product]],products[Product], products[Cost per box])</f>
        <v>1018.4399999999999</v>
      </c>
    </row>
    <row r="162" spans="3:10" x14ac:dyDescent="0.3">
      <c r="C162" t="s">
        <v>8</v>
      </c>
      <c r="D162" t="s">
        <v>98</v>
      </c>
      <c r="E162" t="s">
        <v>28</v>
      </c>
      <c r="F162" s="7">
        <v>44792</v>
      </c>
      <c r="G162" s="4">
        <v>1841</v>
      </c>
      <c r="H162">
        <v>862</v>
      </c>
      <c r="I162" t="str">
        <f>TRIM(shipments[[#This Row],[Geography]])</f>
        <v>UK</v>
      </c>
      <c r="J162">
        <f>shipments[[#This Row],[Boxes]]*_xlfn.XLOOKUP(shipments[[#This Row],[Product]],products[Product], products[Cost per box])</f>
        <v>7266.66</v>
      </c>
    </row>
    <row r="163" spans="3:10" x14ac:dyDescent="0.3">
      <c r="C163" t="s">
        <v>67</v>
      </c>
      <c r="D163" t="s">
        <v>38</v>
      </c>
      <c r="E163" t="s">
        <v>21</v>
      </c>
      <c r="F163" s="7">
        <v>44930</v>
      </c>
      <c r="G163" s="4">
        <v>4445</v>
      </c>
      <c r="H163">
        <v>914</v>
      </c>
      <c r="I163" t="str">
        <f>TRIM(shipments[[#This Row],[Geography]])</f>
        <v>Australia</v>
      </c>
      <c r="J163">
        <f>shipments[[#This Row],[Boxes]]*_xlfn.XLOOKUP(shipments[[#This Row],[Product]],products[Product], products[Cost per box])</f>
        <v>7513.0800000000008</v>
      </c>
    </row>
    <row r="164" spans="3:10" x14ac:dyDescent="0.3">
      <c r="C164" t="s">
        <v>75</v>
      </c>
      <c r="D164" t="s">
        <v>115</v>
      </c>
      <c r="E164" t="s">
        <v>30</v>
      </c>
      <c r="F164" s="7">
        <v>44704</v>
      </c>
      <c r="G164" s="4">
        <v>17206</v>
      </c>
      <c r="H164">
        <v>173</v>
      </c>
      <c r="I164" t="str">
        <f>TRIM(shipments[[#This Row],[Geography]])</f>
        <v>Australia</v>
      </c>
      <c r="J164">
        <f>shipments[[#This Row],[Boxes]]*_xlfn.XLOOKUP(shipments[[#This Row],[Product]],products[Product], products[Cost per box])</f>
        <v>871.92</v>
      </c>
    </row>
    <row r="165" spans="3:10" x14ac:dyDescent="0.3">
      <c r="C165" t="s">
        <v>93</v>
      </c>
      <c r="D165" t="s">
        <v>34</v>
      </c>
      <c r="E165" t="s">
        <v>29</v>
      </c>
      <c r="F165" s="7">
        <v>45030</v>
      </c>
      <c r="G165" s="4">
        <v>3724</v>
      </c>
      <c r="H165">
        <v>236</v>
      </c>
      <c r="I165" t="str">
        <f>TRIM(shipments[[#This Row],[Geography]])</f>
        <v>India</v>
      </c>
      <c r="J165">
        <f>shipments[[#This Row],[Boxes]]*_xlfn.XLOOKUP(shipments[[#This Row],[Product]],products[Product], products[Cost per box])</f>
        <v>1604.8</v>
      </c>
    </row>
    <row r="166" spans="3:10" x14ac:dyDescent="0.3">
      <c r="C166" t="s">
        <v>70</v>
      </c>
      <c r="D166" t="s">
        <v>37</v>
      </c>
      <c r="E166" t="s">
        <v>26</v>
      </c>
      <c r="F166" s="7">
        <v>44958</v>
      </c>
      <c r="G166" s="4">
        <v>13258</v>
      </c>
      <c r="H166">
        <v>390</v>
      </c>
      <c r="I166" t="str">
        <f>TRIM(shipments[[#This Row],[Geography]])</f>
        <v>New Zealand</v>
      </c>
      <c r="J166">
        <f>shipments[[#This Row],[Boxes]]*_xlfn.XLOOKUP(shipments[[#This Row],[Product]],products[Product], products[Cost per box])</f>
        <v>4839.8999999999996</v>
      </c>
    </row>
    <row r="167" spans="3:10" x14ac:dyDescent="0.3">
      <c r="C167" t="s">
        <v>7</v>
      </c>
      <c r="D167" t="s">
        <v>35</v>
      </c>
      <c r="E167" t="s">
        <v>18</v>
      </c>
      <c r="F167" s="7">
        <v>45090</v>
      </c>
      <c r="G167" s="4">
        <v>6062</v>
      </c>
      <c r="H167">
        <v>272</v>
      </c>
      <c r="I167" t="str">
        <f>TRIM(shipments[[#This Row],[Geography]])</f>
        <v>USA</v>
      </c>
      <c r="J167">
        <f>shipments[[#This Row],[Boxes]]*_xlfn.XLOOKUP(shipments[[#This Row],[Product]],products[Product], products[Cost per box])</f>
        <v>2703.68</v>
      </c>
    </row>
    <row r="168" spans="3:10" x14ac:dyDescent="0.3">
      <c r="C168" t="s">
        <v>5</v>
      </c>
      <c r="D168" t="s">
        <v>107</v>
      </c>
      <c r="E168" t="s">
        <v>19</v>
      </c>
      <c r="F168" s="7">
        <v>44743</v>
      </c>
      <c r="G168" s="4">
        <v>455</v>
      </c>
      <c r="H168">
        <v>349</v>
      </c>
      <c r="I168" t="str">
        <f>TRIM(shipments[[#This Row],[Geography]])</f>
        <v>UK</v>
      </c>
      <c r="J168">
        <f>shipments[[#This Row],[Boxes]]*_xlfn.XLOOKUP(shipments[[#This Row],[Product]],products[Product], products[Cost per box])</f>
        <v>2697.77</v>
      </c>
    </row>
    <row r="169" spans="3:10" x14ac:dyDescent="0.3">
      <c r="C169" t="s">
        <v>71</v>
      </c>
      <c r="D169" t="s">
        <v>37</v>
      </c>
      <c r="E169" t="s">
        <v>15</v>
      </c>
      <c r="F169" s="7">
        <v>44971</v>
      </c>
      <c r="G169" s="4"/>
      <c r="H169">
        <v>72</v>
      </c>
      <c r="I169" t="str">
        <f>TRIM(shipments[[#This Row],[Geography]])</f>
        <v>New Zealand</v>
      </c>
      <c r="J169">
        <f>shipments[[#This Row],[Boxes]]*_xlfn.XLOOKUP(shipments[[#This Row],[Product]],products[Product], products[Cost per box])</f>
        <v>277.2</v>
      </c>
    </row>
    <row r="170" spans="3:10" x14ac:dyDescent="0.3">
      <c r="C170" t="s">
        <v>70</v>
      </c>
      <c r="D170" t="s">
        <v>38</v>
      </c>
      <c r="E170" t="s">
        <v>18</v>
      </c>
      <c r="F170" s="7">
        <v>45034</v>
      </c>
      <c r="G170" s="4">
        <v>8757</v>
      </c>
      <c r="H170">
        <v>730</v>
      </c>
      <c r="I170" t="str">
        <f>TRIM(shipments[[#This Row],[Geography]])</f>
        <v>Australia</v>
      </c>
      <c r="J170">
        <f>shipments[[#This Row],[Boxes]]*_xlfn.XLOOKUP(shipments[[#This Row],[Product]],products[Product], products[Cost per box])</f>
        <v>7256.2</v>
      </c>
    </row>
    <row r="171" spans="3:10" x14ac:dyDescent="0.3">
      <c r="C171" t="s">
        <v>75</v>
      </c>
      <c r="D171" t="s">
        <v>103</v>
      </c>
      <c r="E171" t="s">
        <v>33</v>
      </c>
      <c r="F171" s="7">
        <v>44777</v>
      </c>
      <c r="G171" s="4">
        <v>4291</v>
      </c>
      <c r="H171">
        <v>474</v>
      </c>
      <c r="I171" t="str">
        <f>TRIM(shipments[[#This Row],[Geography]])</f>
        <v>Canada</v>
      </c>
      <c r="J171">
        <f>shipments[[#This Row],[Boxes]]*_xlfn.XLOOKUP(shipments[[#This Row],[Product]],products[Product], products[Cost per box])</f>
        <v>1256.0999999999999</v>
      </c>
    </row>
    <row r="172" spans="3:10" x14ac:dyDescent="0.3">
      <c r="C172" t="s">
        <v>69</v>
      </c>
      <c r="D172" t="s">
        <v>35</v>
      </c>
      <c r="E172" t="s">
        <v>14</v>
      </c>
      <c r="F172" s="7">
        <v>44877</v>
      </c>
      <c r="G172" s="4">
        <v>3521</v>
      </c>
      <c r="H172">
        <v>566</v>
      </c>
      <c r="I172" t="str">
        <f>TRIM(shipments[[#This Row],[Geography]])</f>
        <v>USA</v>
      </c>
      <c r="J172">
        <f>shipments[[#This Row],[Boxes]]*_xlfn.XLOOKUP(shipments[[#This Row],[Product]],products[Product], products[Cost per box])</f>
        <v>4233.68</v>
      </c>
    </row>
    <row r="173" spans="3:10" x14ac:dyDescent="0.3">
      <c r="C173" t="s">
        <v>8</v>
      </c>
      <c r="D173" t="s">
        <v>37</v>
      </c>
      <c r="E173" t="s">
        <v>24</v>
      </c>
      <c r="F173" s="7">
        <v>44987</v>
      </c>
      <c r="G173" s="4">
        <v>12320</v>
      </c>
      <c r="H173">
        <v>474</v>
      </c>
      <c r="I173" t="str">
        <f>TRIM(shipments[[#This Row],[Geography]])</f>
        <v>New Zealand</v>
      </c>
      <c r="J173">
        <f>shipments[[#This Row],[Boxes]]*_xlfn.XLOOKUP(shipments[[#This Row],[Product]],products[Product], products[Cost per box])</f>
        <v>4981.74</v>
      </c>
    </row>
    <row r="174" spans="3:10" x14ac:dyDescent="0.3">
      <c r="C174" t="s">
        <v>10</v>
      </c>
      <c r="D174" t="s">
        <v>38</v>
      </c>
      <c r="E174" t="s">
        <v>28</v>
      </c>
      <c r="F174" s="7">
        <v>45106</v>
      </c>
      <c r="G174" s="4"/>
      <c r="H174">
        <v>100</v>
      </c>
      <c r="I174" t="str">
        <f>TRIM(shipments[[#This Row],[Geography]])</f>
        <v>Australia</v>
      </c>
      <c r="J174">
        <f>shipments[[#This Row],[Boxes]]*_xlfn.XLOOKUP(shipments[[#This Row],[Product]],products[Product], products[Cost per box])</f>
        <v>843</v>
      </c>
    </row>
    <row r="175" spans="3:10" x14ac:dyDescent="0.3">
      <c r="C175" t="s">
        <v>10</v>
      </c>
      <c r="D175" t="s">
        <v>101</v>
      </c>
      <c r="E175" t="s">
        <v>17</v>
      </c>
      <c r="F175" s="7">
        <v>44776</v>
      </c>
      <c r="G175" s="4">
        <v>1631</v>
      </c>
      <c r="H175">
        <v>155</v>
      </c>
      <c r="I175" t="str">
        <f>TRIM(shipments[[#This Row],[Geography]])</f>
        <v>USA</v>
      </c>
      <c r="J175">
        <f>shipments[[#This Row],[Boxes]]*_xlfn.XLOOKUP(shipments[[#This Row],[Product]],products[Product], products[Cost per box])</f>
        <v>978.05</v>
      </c>
    </row>
    <row r="176" spans="3:10" x14ac:dyDescent="0.3">
      <c r="C176" t="s">
        <v>8</v>
      </c>
      <c r="D176" t="s">
        <v>38</v>
      </c>
      <c r="E176" t="s">
        <v>31</v>
      </c>
      <c r="F176" s="7">
        <v>45120</v>
      </c>
      <c r="G176" s="4">
        <v>11200</v>
      </c>
      <c r="H176">
        <v>110</v>
      </c>
      <c r="I176" t="str">
        <f>TRIM(shipments[[#This Row],[Geography]])</f>
        <v>Australia</v>
      </c>
      <c r="J176">
        <f>shipments[[#This Row],[Boxes]]*_xlfn.XLOOKUP(shipments[[#This Row],[Product]],products[Product], products[Cost per box])</f>
        <v>303.59999999999997</v>
      </c>
    </row>
    <row r="177" spans="3:10" x14ac:dyDescent="0.3">
      <c r="C177" t="s">
        <v>2</v>
      </c>
      <c r="D177" t="s">
        <v>37</v>
      </c>
      <c r="E177" t="s">
        <v>23</v>
      </c>
      <c r="F177" s="7">
        <v>45131</v>
      </c>
      <c r="G177" s="4">
        <v>4312</v>
      </c>
      <c r="H177">
        <v>7</v>
      </c>
      <c r="I177" t="str">
        <f>TRIM(shipments[[#This Row],[Geography]])</f>
        <v>New Zealand</v>
      </c>
      <c r="J177">
        <f>shipments[[#This Row],[Boxes]]*_xlfn.XLOOKUP(shipments[[#This Row],[Product]],products[Product], products[Cost per box])</f>
        <v>33.18</v>
      </c>
    </row>
    <row r="178" spans="3:10" x14ac:dyDescent="0.3">
      <c r="C178" t="s">
        <v>66</v>
      </c>
      <c r="D178" t="s">
        <v>39</v>
      </c>
      <c r="E178" t="s">
        <v>33</v>
      </c>
      <c r="F178" s="7">
        <v>45022</v>
      </c>
      <c r="G178" s="4">
        <v>4172</v>
      </c>
      <c r="H178">
        <v>149</v>
      </c>
      <c r="I178" t="str">
        <f>TRIM(shipments[[#This Row],[Geography]])</f>
        <v>UK</v>
      </c>
      <c r="J178">
        <f>shipments[[#This Row],[Boxes]]*_xlfn.XLOOKUP(shipments[[#This Row],[Product]],products[Product], products[Cost per box])</f>
        <v>394.84999999999997</v>
      </c>
    </row>
    <row r="179" spans="3:10" x14ac:dyDescent="0.3">
      <c r="C179" t="s">
        <v>92</v>
      </c>
      <c r="D179" t="s">
        <v>38</v>
      </c>
      <c r="E179" t="s">
        <v>22</v>
      </c>
      <c r="F179" s="7">
        <v>45041</v>
      </c>
      <c r="G179" s="4">
        <v>10262</v>
      </c>
      <c r="H179">
        <v>438</v>
      </c>
      <c r="I179" t="str">
        <f>TRIM(shipments[[#This Row],[Geography]])</f>
        <v>Australia</v>
      </c>
      <c r="J179">
        <f>shipments[[#This Row],[Boxes]]*_xlfn.XLOOKUP(shipments[[#This Row],[Product]],products[Product], products[Cost per box])</f>
        <v>4480.74</v>
      </c>
    </row>
    <row r="180" spans="3:10" x14ac:dyDescent="0.3">
      <c r="C180" t="s">
        <v>68</v>
      </c>
      <c r="D180" t="s">
        <v>36</v>
      </c>
      <c r="E180" t="s">
        <v>17</v>
      </c>
      <c r="F180" s="7">
        <v>44700</v>
      </c>
      <c r="G180" s="4">
        <v>1246</v>
      </c>
      <c r="H180">
        <v>534</v>
      </c>
      <c r="I180" t="str">
        <f>TRIM(shipments[[#This Row],[Geography]])</f>
        <v>Canada</v>
      </c>
      <c r="J180">
        <f>shipments[[#This Row],[Boxes]]*_xlfn.XLOOKUP(shipments[[#This Row],[Product]],products[Product], products[Cost per box])</f>
        <v>3369.54</v>
      </c>
    </row>
    <row r="181" spans="3:10" x14ac:dyDescent="0.3">
      <c r="C181" t="s">
        <v>72</v>
      </c>
      <c r="D181" t="s">
        <v>35</v>
      </c>
      <c r="E181" t="s">
        <v>18</v>
      </c>
      <c r="F181" s="7">
        <v>44959</v>
      </c>
      <c r="G181" s="4">
        <v>14</v>
      </c>
      <c r="H181">
        <v>273</v>
      </c>
      <c r="I181" t="str">
        <f>TRIM(shipments[[#This Row],[Geography]])</f>
        <v>USA</v>
      </c>
      <c r="J181">
        <f>shipments[[#This Row],[Boxes]]*_xlfn.XLOOKUP(shipments[[#This Row],[Product]],products[Product], products[Cost per box])</f>
        <v>2713.62</v>
      </c>
    </row>
    <row r="182" spans="3:10" x14ac:dyDescent="0.3">
      <c r="C182" t="s">
        <v>71</v>
      </c>
      <c r="D182" t="s">
        <v>34</v>
      </c>
      <c r="E182" t="s">
        <v>17</v>
      </c>
      <c r="F182" s="7">
        <v>45119</v>
      </c>
      <c r="G182" s="4">
        <v>322</v>
      </c>
      <c r="H182">
        <v>89</v>
      </c>
      <c r="I182" t="str">
        <f>TRIM(shipments[[#This Row],[Geography]])</f>
        <v>India</v>
      </c>
      <c r="J182">
        <f>shipments[[#This Row],[Boxes]]*_xlfn.XLOOKUP(shipments[[#This Row],[Product]],products[Product], products[Cost per box])</f>
        <v>561.58999999999992</v>
      </c>
    </row>
    <row r="183" spans="3:10" x14ac:dyDescent="0.3">
      <c r="C183" t="s">
        <v>65</v>
      </c>
      <c r="D183" t="s">
        <v>35</v>
      </c>
      <c r="E183" t="s">
        <v>15</v>
      </c>
      <c r="F183" s="7">
        <v>44792</v>
      </c>
      <c r="G183" s="4">
        <v>6202</v>
      </c>
      <c r="H183">
        <v>146</v>
      </c>
      <c r="I183" t="str">
        <f>TRIM(shipments[[#This Row],[Geography]])</f>
        <v>USA</v>
      </c>
      <c r="J183">
        <f>shipments[[#This Row],[Boxes]]*_xlfn.XLOOKUP(shipments[[#This Row],[Product]],products[Product], products[Cost per box])</f>
        <v>562.1</v>
      </c>
    </row>
    <row r="184" spans="3:10" x14ac:dyDescent="0.3">
      <c r="C184" t="s">
        <v>2</v>
      </c>
      <c r="D184" t="s">
        <v>34</v>
      </c>
      <c r="E184" t="s">
        <v>22</v>
      </c>
      <c r="F184" s="7">
        <v>44717</v>
      </c>
      <c r="G184" s="4">
        <v>1071</v>
      </c>
      <c r="H184">
        <v>231</v>
      </c>
      <c r="I184" t="str">
        <f>TRIM(shipments[[#This Row],[Geography]])</f>
        <v>India</v>
      </c>
      <c r="J184">
        <f>shipments[[#This Row],[Boxes]]*_xlfn.XLOOKUP(shipments[[#This Row],[Product]],products[Product], products[Cost per box])</f>
        <v>2363.13</v>
      </c>
    </row>
    <row r="185" spans="3:10" x14ac:dyDescent="0.3">
      <c r="C185" t="s">
        <v>93</v>
      </c>
      <c r="D185" t="s">
        <v>36</v>
      </c>
      <c r="E185" t="s">
        <v>22</v>
      </c>
      <c r="F185" s="7">
        <v>45050</v>
      </c>
      <c r="G185" s="4">
        <v>6776</v>
      </c>
      <c r="H185">
        <v>43</v>
      </c>
      <c r="I185" t="str">
        <f>TRIM(shipments[[#This Row],[Geography]])</f>
        <v>Canada</v>
      </c>
      <c r="J185">
        <f>shipments[[#This Row],[Boxes]]*_xlfn.XLOOKUP(shipments[[#This Row],[Product]],products[Product], products[Cost per box])</f>
        <v>439.89000000000004</v>
      </c>
    </row>
    <row r="186" spans="3:10" x14ac:dyDescent="0.3">
      <c r="C186" t="s">
        <v>75</v>
      </c>
      <c r="D186" t="s">
        <v>34</v>
      </c>
      <c r="E186" t="s">
        <v>30</v>
      </c>
      <c r="F186" s="7">
        <v>44964</v>
      </c>
      <c r="G186" s="4">
        <v>4053</v>
      </c>
      <c r="H186">
        <v>233</v>
      </c>
      <c r="I186" t="str">
        <f>TRIM(shipments[[#This Row],[Geography]])</f>
        <v>India</v>
      </c>
      <c r="J186">
        <f>shipments[[#This Row],[Boxes]]*_xlfn.XLOOKUP(shipments[[#This Row],[Product]],products[Product], products[Cost per box])</f>
        <v>1174.32</v>
      </c>
    </row>
    <row r="187" spans="3:10" x14ac:dyDescent="0.3">
      <c r="C187" t="s">
        <v>95</v>
      </c>
      <c r="D187" t="s">
        <v>35</v>
      </c>
      <c r="E187" t="s">
        <v>20</v>
      </c>
      <c r="F187" s="7">
        <v>44991</v>
      </c>
      <c r="G187" s="4">
        <v>8323</v>
      </c>
      <c r="H187">
        <v>450</v>
      </c>
      <c r="I187" t="str">
        <f>TRIM(shipments[[#This Row],[Geography]])</f>
        <v>USA</v>
      </c>
      <c r="J187">
        <f>shipments[[#This Row],[Boxes]]*_xlfn.XLOOKUP(shipments[[#This Row],[Product]],products[Product], products[Cost per box])</f>
        <v>1656</v>
      </c>
    </row>
    <row r="188" spans="3:10" x14ac:dyDescent="0.3">
      <c r="C188" t="s">
        <v>5</v>
      </c>
      <c r="D188" t="s">
        <v>34</v>
      </c>
      <c r="E188" t="s">
        <v>23</v>
      </c>
      <c r="F188" s="7">
        <v>45126</v>
      </c>
      <c r="G188" s="4">
        <v>707</v>
      </c>
      <c r="H188">
        <v>276</v>
      </c>
      <c r="I188" t="str">
        <f>TRIM(shipments[[#This Row],[Geography]])</f>
        <v>India</v>
      </c>
      <c r="J188">
        <f>shipments[[#This Row],[Boxes]]*_xlfn.XLOOKUP(shipments[[#This Row],[Product]],products[Product], products[Cost per box])</f>
        <v>1308.24</v>
      </c>
    </row>
    <row r="189" spans="3:10" x14ac:dyDescent="0.3">
      <c r="C189" t="s">
        <v>66</v>
      </c>
      <c r="D189" t="s">
        <v>107</v>
      </c>
      <c r="E189" t="s">
        <v>19</v>
      </c>
      <c r="F189" s="7">
        <v>44910</v>
      </c>
      <c r="G189" s="4">
        <v>4802</v>
      </c>
      <c r="H189">
        <v>186</v>
      </c>
      <c r="I189" t="str">
        <f>TRIM(shipments[[#This Row],[Geography]])</f>
        <v>UK</v>
      </c>
      <c r="J189">
        <f>shipments[[#This Row],[Boxes]]*_xlfn.XLOOKUP(shipments[[#This Row],[Product]],products[Product], products[Cost per box])</f>
        <v>1437.78</v>
      </c>
    </row>
    <row r="190" spans="3:10" x14ac:dyDescent="0.3">
      <c r="C190" t="s">
        <v>8</v>
      </c>
      <c r="D190" t="s">
        <v>37</v>
      </c>
      <c r="E190" t="s">
        <v>16</v>
      </c>
      <c r="F190" s="7">
        <v>45030</v>
      </c>
      <c r="G190" s="4">
        <v>4921</v>
      </c>
      <c r="H190">
        <v>1225</v>
      </c>
      <c r="I190" t="str">
        <f>TRIM(shipments[[#This Row],[Geography]])</f>
        <v>New Zealand</v>
      </c>
      <c r="J190">
        <f>shipments[[#This Row],[Boxes]]*_xlfn.XLOOKUP(shipments[[#This Row],[Product]],products[Product], products[Cost per box])</f>
        <v>7007</v>
      </c>
    </row>
    <row r="191" spans="3:10" x14ac:dyDescent="0.3">
      <c r="C191" t="s">
        <v>2</v>
      </c>
      <c r="D191" t="s">
        <v>38</v>
      </c>
      <c r="E191" t="s">
        <v>23</v>
      </c>
      <c r="F191" s="7">
        <v>45125</v>
      </c>
      <c r="G191" s="4">
        <v>12670</v>
      </c>
      <c r="H191">
        <v>389</v>
      </c>
      <c r="I191" t="str">
        <f>TRIM(shipments[[#This Row],[Geography]])</f>
        <v>Australia</v>
      </c>
      <c r="J191">
        <f>shipments[[#This Row],[Boxes]]*_xlfn.XLOOKUP(shipments[[#This Row],[Product]],products[Product], products[Cost per box])</f>
        <v>1843.8600000000001</v>
      </c>
    </row>
    <row r="192" spans="3:10" x14ac:dyDescent="0.3">
      <c r="C192" t="s">
        <v>5</v>
      </c>
      <c r="D192" t="s">
        <v>112</v>
      </c>
      <c r="E192" t="s">
        <v>30</v>
      </c>
      <c r="F192" s="7">
        <v>44738</v>
      </c>
      <c r="G192" s="4">
        <v>2065</v>
      </c>
      <c r="H192">
        <v>81</v>
      </c>
      <c r="I192" t="str">
        <f>TRIM(shipments[[#This Row],[Geography]])</f>
        <v>Australia</v>
      </c>
      <c r="J192">
        <f>shipments[[#This Row],[Boxes]]*_xlfn.XLOOKUP(shipments[[#This Row],[Product]],products[Product], products[Cost per box])</f>
        <v>408.24</v>
      </c>
    </row>
    <row r="193" spans="3:10" x14ac:dyDescent="0.3">
      <c r="C193" t="s">
        <v>69</v>
      </c>
      <c r="D193" t="s">
        <v>108</v>
      </c>
      <c r="E193" t="s">
        <v>17</v>
      </c>
      <c r="F193" s="7">
        <v>44722</v>
      </c>
      <c r="G193" s="4">
        <v>8701</v>
      </c>
      <c r="H193">
        <v>237</v>
      </c>
      <c r="I193" t="str">
        <f>TRIM(shipments[[#This Row],[Geography]])</f>
        <v>USA</v>
      </c>
      <c r="J193">
        <f>shipments[[#This Row],[Boxes]]*_xlfn.XLOOKUP(shipments[[#This Row],[Product]],products[Product], products[Cost per box])</f>
        <v>1495.4699999999998</v>
      </c>
    </row>
    <row r="194" spans="3:10" x14ac:dyDescent="0.3">
      <c r="C194" t="s">
        <v>66</v>
      </c>
      <c r="D194" t="s">
        <v>38</v>
      </c>
      <c r="E194" t="s">
        <v>29</v>
      </c>
      <c r="F194" s="7">
        <v>44729</v>
      </c>
      <c r="G194" s="4">
        <v>11690</v>
      </c>
      <c r="H194">
        <v>182</v>
      </c>
      <c r="I194" t="str">
        <f>TRIM(shipments[[#This Row],[Geography]])</f>
        <v>Australia</v>
      </c>
      <c r="J194">
        <f>shipments[[#This Row],[Boxes]]*_xlfn.XLOOKUP(shipments[[#This Row],[Product]],products[Product], products[Cost per box])</f>
        <v>1237.5999999999999</v>
      </c>
    </row>
    <row r="195" spans="3:10" x14ac:dyDescent="0.3">
      <c r="C195" t="s">
        <v>2</v>
      </c>
      <c r="D195" t="s">
        <v>37</v>
      </c>
      <c r="E195" t="s">
        <v>18</v>
      </c>
      <c r="F195" s="7">
        <v>45064</v>
      </c>
      <c r="G195" s="4">
        <v>10976</v>
      </c>
      <c r="H195">
        <v>376</v>
      </c>
      <c r="I195" t="str">
        <f>TRIM(shipments[[#This Row],[Geography]])</f>
        <v>New Zealand</v>
      </c>
      <c r="J195">
        <f>shipments[[#This Row],[Boxes]]*_xlfn.XLOOKUP(shipments[[#This Row],[Product]],products[Product], products[Cost per box])</f>
        <v>3737.4399999999996</v>
      </c>
    </row>
    <row r="196" spans="3:10" x14ac:dyDescent="0.3">
      <c r="C196" t="s">
        <v>65</v>
      </c>
      <c r="D196" t="s">
        <v>35</v>
      </c>
      <c r="E196" t="s">
        <v>21</v>
      </c>
      <c r="F196" s="7">
        <v>45035</v>
      </c>
      <c r="G196" s="4">
        <v>10451</v>
      </c>
      <c r="H196">
        <v>329</v>
      </c>
      <c r="I196" t="str">
        <f>TRIM(shipments[[#This Row],[Geography]])</f>
        <v>USA</v>
      </c>
      <c r="J196">
        <f>shipments[[#This Row],[Boxes]]*_xlfn.XLOOKUP(shipments[[#This Row],[Product]],products[Product], products[Cost per box])</f>
        <v>2704.38</v>
      </c>
    </row>
    <row r="197" spans="3:10" x14ac:dyDescent="0.3">
      <c r="C197" t="s">
        <v>71</v>
      </c>
      <c r="D197" t="s">
        <v>99</v>
      </c>
      <c r="E197" t="s">
        <v>17</v>
      </c>
      <c r="F197" s="7">
        <v>44691</v>
      </c>
      <c r="G197" s="4">
        <v>18305</v>
      </c>
      <c r="H197">
        <v>401</v>
      </c>
      <c r="I197" t="str">
        <f>TRIM(shipments[[#This Row],[Geography]])</f>
        <v>India</v>
      </c>
      <c r="J197">
        <f>shipments[[#This Row],[Boxes]]*_xlfn.XLOOKUP(shipments[[#This Row],[Product]],products[Product], products[Cost per box])</f>
        <v>2530.31</v>
      </c>
    </row>
    <row r="198" spans="3:10" x14ac:dyDescent="0.3">
      <c r="C198" t="s">
        <v>65</v>
      </c>
      <c r="D198" t="s">
        <v>39</v>
      </c>
      <c r="E198" t="s">
        <v>4</v>
      </c>
      <c r="F198" s="7">
        <v>45061</v>
      </c>
      <c r="G198" s="4">
        <v>8029</v>
      </c>
      <c r="H198">
        <v>330</v>
      </c>
      <c r="I198" t="str">
        <f>TRIM(shipments[[#This Row],[Geography]])</f>
        <v>UK</v>
      </c>
      <c r="J198">
        <f>shipments[[#This Row],[Boxes]]*_xlfn.XLOOKUP(shipments[[#This Row],[Product]],products[Product], products[Cost per box])</f>
        <v>1699.5000000000002</v>
      </c>
    </row>
    <row r="199" spans="3:10" x14ac:dyDescent="0.3">
      <c r="C199" t="s">
        <v>66</v>
      </c>
      <c r="D199" t="s">
        <v>113</v>
      </c>
      <c r="E199" t="s">
        <v>22</v>
      </c>
      <c r="F199" s="7">
        <v>44764</v>
      </c>
      <c r="G199" s="4">
        <v>5005</v>
      </c>
      <c r="H199">
        <v>149</v>
      </c>
      <c r="I199" t="str">
        <f>TRIM(shipments[[#This Row],[Geography]])</f>
        <v>New Zealand</v>
      </c>
      <c r="J199">
        <f>shipments[[#This Row],[Boxes]]*_xlfn.XLOOKUP(shipments[[#This Row],[Product]],products[Product], products[Cost per box])</f>
        <v>1524.27</v>
      </c>
    </row>
    <row r="200" spans="3:10" x14ac:dyDescent="0.3">
      <c r="C200" t="s">
        <v>5</v>
      </c>
      <c r="D200" t="s">
        <v>36</v>
      </c>
      <c r="E200" t="s">
        <v>13</v>
      </c>
      <c r="F200" s="7">
        <v>45163</v>
      </c>
      <c r="G200" s="4">
        <v>13181</v>
      </c>
      <c r="H200">
        <v>925</v>
      </c>
      <c r="I200" t="str">
        <f>TRIM(shipments[[#This Row],[Geography]])</f>
        <v>Canada</v>
      </c>
      <c r="J200">
        <f>shipments[[#This Row],[Boxes]]*_xlfn.XLOOKUP(shipments[[#This Row],[Product]],products[Product], products[Cost per box])</f>
        <v>4865.5</v>
      </c>
    </row>
    <row r="201" spans="3:10" x14ac:dyDescent="0.3">
      <c r="C201" t="s">
        <v>66</v>
      </c>
      <c r="D201" t="s">
        <v>35</v>
      </c>
      <c r="E201" t="s">
        <v>24</v>
      </c>
      <c r="F201" s="7">
        <v>45125</v>
      </c>
      <c r="G201" s="4">
        <v>4263</v>
      </c>
      <c r="H201">
        <v>225</v>
      </c>
      <c r="I201" t="str">
        <f>TRIM(shipments[[#This Row],[Geography]])</f>
        <v>USA</v>
      </c>
      <c r="J201">
        <f>shipments[[#This Row],[Boxes]]*_xlfn.XLOOKUP(shipments[[#This Row],[Product]],products[Product], products[Cost per box])</f>
        <v>2364.75</v>
      </c>
    </row>
    <row r="202" spans="3:10" x14ac:dyDescent="0.3">
      <c r="C202" t="s">
        <v>68</v>
      </c>
      <c r="D202" t="s">
        <v>104</v>
      </c>
      <c r="E202" t="s">
        <v>32</v>
      </c>
      <c r="F202" s="7">
        <v>44723</v>
      </c>
      <c r="G202" s="4">
        <v>11935</v>
      </c>
      <c r="H202">
        <v>236</v>
      </c>
      <c r="I202" t="str">
        <f>TRIM(shipments[[#This Row],[Geography]])</f>
        <v>Australia</v>
      </c>
      <c r="J202">
        <f>shipments[[#This Row],[Boxes]]*_xlfn.XLOOKUP(shipments[[#This Row],[Product]],products[Product], products[Cost per box])</f>
        <v>783.52</v>
      </c>
    </row>
    <row r="203" spans="3:10" x14ac:dyDescent="0.3">
      <c r="C203" t="s">
        <v>69</v>
      </c>
      <c r="D203" t="s">
        <v>36</v>
      </c>
      <c r="E203" t="s">
        <v>4</v>
      </c>
      <c r="F203" s="7">
        <v>45015</v>
      </c>
      <c r="G203" s="4">
        <v>3213</v>
      </c>
      <c r="H203">
        <v>252</v>
      </c>
      <c r="I203" t="str">
        <f>TRIM(shipments[[#This Row],[Geography]])</f>
        <v>Canada</v>
      </c>
      <c r="J203">
        <f>shipments[[#This Row],[Boxes]]*_xlfn.XLOOKUP(shipments[[#This Row],[Product]],products[Product], products[Cost per box])</f>
        <v>1297.8000000000002</v>
      </c>
    </row>
    <row r="204" spans="3:10" x14ac:dyDescent="0.3">
      <c r="C204" t="s">
        <v>6</v>
      </c>
      <c r="D204" t="s">
        <v>36</v>
      </c>
      <c r="E204" t="s">
        <v>15</v>
      </c>
      <c r="F204" s="7">
        <v>44658</v>
      </c>
      <c r="G204" s="4">
        <v>189</v>
      </c>
      <c r="H204">
        <v>208</v>
      </c>
      <c r="I204" t="str">
        <f>TRIM(shipments[[#This Row],[Geography]])</f>
        <v>Canada</v>
      </c>
      <c r="J204">
        <f>shipments[[#This Row],[Boxes]]*_xlfn.XLOOKUP(shipments[[#This Row],[Product]],products[Product], products[Cost per box])</f>
        <v>800.80000000000007</v>
      </c>
    </row>
    <row r="205" spans="3:10" x14ac:dyDescent="0.3">
      <c r="C205" t="s">
        <v>75</v>
      </c>
      <c r="D205" t="s">
        <v>37</v>
      </c>
      <c r="E205" t="s">
        <v>33</v>
      </c>
      <c r="F205" s="7">
        <v>45147</v>
      </c>
      <c r="G205" s="4">
        <v>4459</v>
      </c>
      <c r="H205">
        <v>140</v>
      </c>
      <c r="I205" t="str">
        <f>TRIM(shipments[[#This Row],[Geography]])</f>
        <v>New Zealand</v>
      </c>
      <c r="J205">
        <f>shipments[[#This Row],[Boxes]]*_xlfn.XLOOKUP(shipments[[#This Row],[Product]],products[Product], products[Cost per box])</f>
        <v>371</v>
      </c>
    </row>
    <row r="206" spans="3:10" x14ac:dyDescent="0.3">
      <c r="C206" t="s">
        <v>73</v>
      </c>
      <c r="D206" t="s">
        <v>109</v>
      </c>
      <c r="E206" t="s">
        <v>16</v>
      </c>
      <c r="F206" s="7">
        <v>44821</v>
      </c>
      <c r="G206" s="4">
        <v>2380</v>
      </c>
      <c r="H206">
        <v>349</v>
      </c>
      <c r="I206" t="str">
        <f>TRIM(shipments[[#This Row],[Geography]])</f>
        <v>India</v>
      </c>
      <c r="J206">
        <f>shipments[[#This Row],[Boxes]]*_xlfn.XLOOKUP(shipments[[#This Row],[Product]],products[Product], products[Cost per box])</f>
        <v>1996.28</v>
      </c>
    </row>
    <row r="207" spans="3:10" x14ac:dyDescent="0.3">
      <c r="C207" t="s">
        <v>91</v>
      </c>
      <c r="D207" t="s">
        <v>36</v>
      </c>
      <c r="E207" t="s">
        <v>18</v>
      </c>
      <c r="F207" s="7">
        <v>45114</v>
      </c>
      <c r="G207" s="4">
        <v>1743</v>
      </c>
      <c r="H207">
        <v>637</v>
      </c>
      <c r="I207" t="str">
        <f>TRIM(shipments[[#This Row],[Geography]])</f>
        <v>Canada</v>
      </c>
      <c r="J207">
        <f>shipments[[#This Row],[Boxes]]*_xlfn.XLOOKUP(shipments[[#This Row],[Product]],products[Product], products[Cost per box])</f>
        <v>6331.78</v>
      </c>
    </row>
    <row r="208" spans="3:10" x14ac:dyDescent="0.3">
      <c r="C208" t="s">
        <v>66</v>
      </c>
      <c r="D208" t="s">
        <v>35</v>
      </c>
      <c r="E208" t="s">
        <v>24</v>
      </c>
      <c r="F208" s="7">
        <v>44960</v>
      </c>
      <c r="G208" s="4">
        <v>5005</v>
      </c>
      <c r="H208">
        <v>442</v>
      </c>
      <c r="I208" t="str">
        <f>TRIM(shipments[[#This Row],[Geography]])</f>
        <v>USA</v>
      </c>
      <c r="J208">
        <f>shipments[[#This Row],[Boxes]]*_xlfn.XLOOKUP(shipments[[#This Row],[Product]],products[Product], products[Cost per box])</f>
        <v>4645.42</v>
      </c>
    </row>
    <row r="209" spans="3:10" x14ac:dyDescent="0.3">
      <c r="C209" t="s">
        <v>3</v>
      </c>
      <c r="D209" t="s">
        <v>109</v>
      </c>
      <c r="E209" t="s">
        <v>13</v>
      </c>
      <c r="F209" s="7">
        <v>44811</v>
      </c>
      <c r="G209" s="4">
        <v>8456</v>
      </c>
      <c r="H209">
        <v>222</v>
      </c>
      <c r="I209" t="str">
        <f>TRIM(shipments[[#This Row],[Geography]])</f>
        <v>India</v>
      </c>
      <c r="J209">
        <f>shipments[[#This Row],[Boxes]]*_xlfn.XLOOKUP(shipments[[#This Row],[Product]],products[Product], products[Cost per box])</f>
        <v>1167.72</v>
      </c>
    </row>
    <row r="210" spans="3:10" x14ac:dyDescent="0.3">
      <c r="C210" t="s">
        <v>6</v>
      </c>
      <c r="D210" t="s">
        <v>38</v>
      </c>
      <c r="E210" t="s">
        <v>20</v>
      </c>
      <c r="F210" s="7">
        <v>45054</v>
      </c>
      <c r="G210" s="4">
        <v>10990</v>
      </c>
      <c r="H210">
        <v>1222</v>
      </c>
      <c r="I210" t="str">
        <f>TRIM(shipments[[#This Row],[Geography]])</f>
        <v>Australia</v>
      </c>
      <c r="J210">
        <f>shipments[[#This Row],[Boxes]]*_xlfn.XLOOKUP(shipments[[#This Row],[Product]],products[Product], products[Cost per box])</f>
        <v>4496.96</v>
      </c>
    </row>
    <row r="211" spans="3:10" x14ac:dyDescent="0.3">
      <c r="C211" t="s">
        <v>5</v>
      </c>
      <c r="D211" t="s">
        <v>37</v>
      </c>
      <c r="E211" t="s">
        <v>14</v>
      </c>
      <c r="F211" s="7">
        <v>45092</v>
      </c>
      <c r="G211" s="4"/>
      <c r="H211">
        <v>14</v>
      </c>
      <c r="I211" t="str">
        <f>TRIM(shipments[[#This Row],[Geography]])</f>
        <v>New Zealand</v>
      </c>
      <c r="J211">
        <f>shipments[[#This Row],[Boxes]]*_xlfn.XLOOKUP(shipments[[#This Row],[Product]],products[Product], products[Cost per box])</f>
        <v>104.72</v>
      </c>
    </row>
    <row r="212" spans="3:10" x14ac:dyDescent="0.3">
      <c r="C212" t="s">
        <v>6</v>
      </c>
      <c r="D212" t="s">
        <v>38</v>
      </c>
      <c r="E212" t="s">
        <v>18</v>
      </c>
      <c r="F212" s="7">
        <v>44965</v>
      </c>
      <c r="G212" s="4">
        <v>4816</v>
      </c>
      <c r="H212">
        <v>1080</v>
      </c>
      <c r="I212" t="str">
        <f>TRIM(shipments[[#This Row],[Geography]])</f>
        <v>Australia</v>
      </c>
      <c r="J212">
        <f>shipments[[#This Row],[Boxes]]*_xlfn.XLOOKUP(shipments[[#This Row],[Product]],products[Product], products[Cost per box])</f>
        <v>10735.199999999999</v>
      </c>
    </row>
    <row r="213" spans="3:10" x14ac:dyDescent="0.3">
      <c r="C213" t="s">
        <v>72</v>
      </c>
      <c r="D213" t="s">
        <v>113</v>
      </c>
      <c r="E213" t="s">
        <v>21</v>
      </c>
      <c r="F213" s="7">
        <v>44714</v>
      </c>
      <c r="G213" s="4">
        <v>11956</v>
      </c>
      <c r="H213">
        <v>30</v>
      </c>
      <c r="I213" t="str">
        <f>TRIM(shipments[[#This Row],[Geography]])</f>
        <v>New Zealand</v>
      </c>
      <c r="J213">
        <f>shipments[[#This Row],[Boxes]]*_xlfn.XLOOKUP(shipments[[#This Row],[Product]],products[Product], products[Cost per box])</f>
        <v>246.60000000000002</v>
      </c>
    </row>
    <row r="214" spans="3:10" x14ac:dyDescent="0.3">
      <c r="C214" t="s">
        <v>68</v>
      </c>
      <c r="D214" t="s">
        <v>38</v>
      </c>
      <c r="E214" t="s">
        <v>26</v>
      </c>
      <c r="F214" s="7">
        <v>45008</v>
      </c>
      <c r="G214" s="4">
        <v>3479</v>
      </c>
      <c r="H214">
        <v>116</v>
      </c>
      <c r="I214" t="str">
        <f>TRIM(shipments[[#This Row],[Geography]])</f>
        <v>Australia</v>
      </c>
      <c r="J214">
        <f>shipments[[#This Row],[Boxes]]*_xlfn.XLOOKUP(shipments[[#This Row],[Product]],products[Product], products[Cost per box])</f>
        <v>1439.56</v>
      </c>
    </row>
    <row r="215" spans="3:10" x14ac:dyDescent="0.3">
      <c r="C215" t="s">
        <v>71</v>
      </c>
      <c r="D215" t="s">
        <v>34</v>
      </c>
      <c r="E215" t="s">
        <v>15</v>
      </c>
      <c r="F215" s="7">
        <v>45012</v>
      </c>
      <c r="G215" s="4">
        <v>84</v>
      </c>
      <c r="H215">
        <v>275</v>
      </c>
      <c r="I215" t="str">
        <f>TRIM(shipments[[#This Row],[Geography]])</f>
        <v>India</v>
      </c>
      <c r="J215">
        <f>shipments[[#This Row],[Boxes]]*_xlfn.XLOOKUP(shipments[[#This Row],[Product]],products[Product], products[Cost per box])</f>
        <v>1058.75</v>
      </c>
    </row>
    <row r="216" spans="3:10" x14ac:dyDescent="0.3">
      <c r="C216" t="s">
        <v>7</v>
      </c>
      <c r="D216" t="s">
        <v>38</v>
      </c>
      <c r="E216" t="s">
        <v>20</v>
      </c>
      <c r="F216" s="7">
        <v>44815</v>
      </c>
      <c r="G216" s="4">
        <v>6482</v>
      </c>
      <c r="H216">
        <v>393</v>
      </c>
      <c r="I216" t="str">
        <f>TRIM(shipments[[#This Row],[Geography]])</f>
        <v>Australia</v>
      </c>
      <c r="J216">
        <f>shipments[[#This Row],[Boxes]]*_xlfn.XLOOKUP(shipments[[#This Row],[Product]],products[Product], products[Cost per box])</f>
        <v>1446.24</v>
      </c>
    </row>
    <row r="217" spans="3:10" x14ac:dyDescent="0.3">
      <c r="C217" t="s">
        <v>10</v>
      </c>
      <c r="D217" t="s">
        <v>36</v>
      </c>
      <c r="E217" t="s">
        <v>25</v>
      </c>
      <c r="F217" s="7">
        <v>45012</v>
      </c>
      <c r="G217" s="4">
        <v>567</v>
      </c>
      <c r="H217">
        <v>15</v>
      </c>
      <c r="I217" t="str">
        <f>TRIM(shipments[[#This Row],[Geography]])</f>
        <v>Canada</v>
      </c>
      <c r="J217">
        <f>shipments[[#This Row],[Boxes]]*_xlfn.XLOOKUP(shipments[[#This Row],[Product]],products[Product], products[Cost per box])</f>
        <v>96.449999999999989</v>
      </c>
    </row>
    <row r="218" spans="3:10" x14ac:dyDescent="0.3">
      <c r="C218" t="s">
        <v>69</v>
      </c>
      <c r="D218" t="s">
        <v>34</v>
      </c>
      <c r="E218" t="s">
        <v>32</v>
      </c>
      <c r="F218" s="7">
        <v>44731</v>
      </c>
      <c r="G218" s="4">
        <v>3556</v>
      </c>
      <c r="H218">
        <v>1281</v>
      </c>
      <c r="I218" t="str">
        <f>TRIM(shipments[[#This Row],[Geography]])</f>
        <v>India</v>
      </c>
      <c r="J218">
        <f>shipments[[#This Row],[Boxes]]*_xlfn.XLOOKUP(shipments[[#This Row],[Product]],products[Product], products[Cost per box])</f>
        <v>4252.92</v>
      </c>
    </row>
    <row r="219" spans="3:10" x14ac:dyDescent="0.3">
      <c r="C219" t="s">
        <v>92</v>
      </c>
      <c r="D219" t="s">
        <v>38</v>
      </c>
      <c r="E219" t="s">
        <v>21</v>
      </c>
      <c r="F219" s="7">
        <v>45049</v>
      </c>
      <c r="G219" s="4">
        <v>4760</v>
      </c>
      <c r="H219">
        <v>109</v>
      </c>
      <c r="I219" t="str">
        <f>TRIM(shipments[[#This Row],[Geography]])</f>
        <v>Australia</v>
      </c>
      <c r="J219">
        <f>shipments[[#This Row],[Boxes]]*_xlfn.XLOOKUP(shipments[[#This Row],[Product]],products[Product], products[Cost per box])</f>
        <v>895.98</v>
      </c>
    </row>
    <row r="220" spans="3:10" x14ac:dyDescent="0.3">
      <c r="C220" t="s">
        <v>8</v>
      </c>
      <c r="D220" t="s">
        <v>36</v>
      </c>
      <c r="E220" t="s">
        <v>15</v>
      </c>
      <c r="F220" s="7">
        <v>44742</v>
      </c>
      <c r="G220" s="4">
        <v>8582</v>
      </c>
      <c r="H220">
        <v>56</v>
      </c>
      <c r="I220" t="str">
        <f>TRIM(shipments[[#This Row],[Geography]])</f>
        <v>Canada</v>
      </c>
      <c r="J220">
        <f>shipments[[#This Row],[Boxes]]*_xlfn.XLOOKUP(shipments[[#This Row],[Product]],products[Product], products[Cost per box])</f>
        <v>215.6</v>
      </c>
    </row>
    <row r="221" spans="3:10" x14ac:dyDescent="0.3">
      <c r="C221" t="s">
        <v>92</v>
      </c>
      <c r="D221" t="s">
        <v>34</v>
      </c>
      <c r="E221" t="s">
        <v>25</v>
      </c>
      <c r="F221" s="7">
        <v>45077</v>
      </c>
      <c r="G221" s="4">
        <v>11067</v>
      </c>
      <c r="H221">
        <v>207</v>
      </c>
      <c r="I221" t="str">
        <f>TRIM(shipments[[#This Row],[Geography]])</f>
        <v>India</v>
      </c>
      <c r="J221">
        <f>shipments[[#This Row],[Boxes]]*_xlfn.XLOOKUP(shipments[[#This Row],[Product]],products[Product], products[Cost per box])</f>
        <v>1331.01</v>
      </c>
    </row>
    <row r="222" spans="3:10" x14ac:dyDescent="0.3">
      <c r="C222" t="s">
        <v>68</v>
      </c>
      <c r="D222" t="s">
        <v>34</v>
      </c>
      <c r="E222" t="s">
        <v>16</v>
      </c>
      <c r="F222" s="7">
        <v>45000</v>
      </c>
      <c r="G222" s="4">
        <v>10584</v>
      </c>
      <c r="H222">
        <v>224</v>
      </c>
      <c r="I222" t="str">
        <f>TRIM(shipments[[#This Row],[Geography]])</f>
        <v>India</v>
      </c>
      <c r="J222">
        <f>shipments[[#This Row],[Boxes]]*_xlfn.XLOOKUP(shipments[[#This Row],[Product]],products[Product], products[Cost per box])</f>
        <v>1281.28</v>
      </c>
    </row>
    <row r="223" spans="3:10" x14ac:dyDescent="0.3">
      <c r="C223" t="s">
        <v>5</v>
      </c>
      <c r="D223" t="s">
        <v>37</v>
      </c>
      <c r="E223" t="s">
        <v>27</v>
      </c>
      <c r="F223" s="7">
        <v>44928</v>
      </c>
      <c r="G223" s="4">
        <v>9849</v>
      </c>
      <c r="H223">
        <v>162</v>
      </c>
      <c r="I223" t="str">
        <f>TRIM(shipments[[#This Row],[Geography]])</f>
        <v>New Zealand</v>
      </c>
      <c r="J223">
        <f>shipments[[#This Row],[Boxes]]*_xlfn.XLOOKUP(shipments[[#This Row],[Product]],products[Product], products[Cost per box])</f>
        <v>1550.3400000000001</v>
      </c>
    </row>
    <row r="224" spans="3:10" x14ac:dyDescent="0.3">
      <c r="C224" t="s">
        <v>6</v>
      </c>
      <c r="D224" t="s">
        <v>39</v>
      </c>
      <c r="E224" t="s">
        <v>15</v>
      </c>
      <c r="F224" s="7">
        <v>44988</v>
      </c>
      <c r="G224" s="4">
        <v>3451</v>
      </c>
      <c r="H224">
        <v>157</v>
      </c>
      <c r="I224" t="str">
        <f>TRIM(shipments[[#This Row],[Geography]])</f>
        <v>UK</v>
      </c>
      <c r="J224">
        <f>shipments[[#This Row],[Boxes]]*_xlfn.XLOOKUP(shipments[[#This Row],[Product]],products[Product], products[Cost per box])</f>
        <v>604.45000000000005</v>
      </c>
    </row>
    <row r="225" spans="3:10" x14ac:dyDescent="0.3">
      <c r="C225" t="s">
        <v>71</v>
      </c>
      <c r="D225" t="s">
        <v>35</v>
      </c>
      <c r="E225" t="s">
        <v>32</v>
      </c>
      <c r="F225" s="7">
        <v>45093</v>
      </c>
      <c r="G225" s="4">
        <v>1624</v>
      </c>
      <c r="H225">
        <v>61</v>
      </c>
      <c r="I225" t="str">
        <f>TRIM(shipments[[#This Row],[Geography]])</f>
        <v>USA</v>
      </c>
      <c r="J225">
        <f>shipments[[#This Row],[Boxes]]*_xlfn.XLOOKUP(shipments[[#This Row],[Product]],products[Product], products[Cost per box])</f>
        <v>202.51999999999998</v>
      </c>
    </row>
    <row r="226" spans="3:10" x14ac:dyDescent="0.3">
      <c r="C226" t="s">
        <v>92</v>
      </c>
      <c r="D226" t="s">
        <v>36</v>
      </c>
      <c r="E226" t="s">
        <v>17</v>
      </c>
      <c r="F226" s="7">
        <v>45093</v>
      </c>
      <c r="G226" s="4">
        <v>2919</v>
      </c>
      <c r="H226">
        <v>598</v>
      </c>
      <c r="I226" t="str">
        <f>TRIM(shipments[[#This Row],[Geography]])</f>
        <v>Canada</v>
      </c>
      <c r="J226">
        <f>shipments[[#This Row],[Boxes]]*_xlfn.XLOOKUP(shipments[[#This Row],[Product]],products[Product], products[Cost per box])</f>
        <v>3773.3799999999997</v>
      </c>
    </row>
    <row r="227" spans="3:10" x14ac:dyDescent="0.3">
      <c r="C227" t="s">
        <v>69</v>
      </c>
      <c r="D227" t="s">
        <v>110</v>
      </c>
      <c r="E227" t="s">
        <v>22</v>
      </c>
      <c r="F227" s="7">
        <v>44818</v>
      </c>
      <c r="G227" s="4">
        <v>7532</v>
      </c>
      <c r="H227">
        <v>306</v>
      </c>
      <c r="I227" t="str">
        <f>TRIM(shipments[[#This Row],[Geography]])</f>
        <v>UK</v>
      </c>
      <c r="J227">
        <f>shipments[[#This Row],[Boxes]]*_xlfn.XLOOKUP(shipments[[#This Row],[Product]],products[Product], products[Cost per box])</f>
        <v>3130.38</v>
      </c>
    </row>
    <row r="228" spans="3:10" x14ac:dyDescent="0.3">
      <c r="C228" t="s">
        <v>93</v>
      </c>
      <c r="D228" t="s">
        <v>35</v>
      </c>
      <c r="E228" t="s">
        <v>31</v>
      </c>
      <c r="F228" s="7">
        <v>45138</v>
      </c>
      <c r="G228" s="4">
        <v>784</v>
      </c>
      <c r="H228">
        <v>362</v>
      </c>
      <c r="I228" t="str">
        <f>TRIM(shipments[[#This Row],[Geography]])</f>
        <v>USA</v>
      </c>
      <c r="J228">
        <f>shipments[[#This Row],[Boxes]]*_xlfn.XLOOKUP(shipments[[#This Row],[Product]],products[Product], products[Cost per box])</f>
        <v>999.11999999999989</v>
      </c>
    </row>
    <row r="229" spans="3:10" x14ac:dyDescent="0.3">
      <c r="C229" t="s">
        <v>5</v>
      </c>
      <c r="D229" t="s">
        <v>36</v>
      </c>
      <c r="E229" t="s">
        <v>22</v>
      </c>
      <c r="F229" s="7">
        <v>45161</v>
      </c>
      <c r="G229" s="4">
        <v>2345</v>
      </c>
      <c r="H229">
        <v>452</v>
      </c>
      <c r="I229" t="str">
        <f>TRIM(shipments[[#This Row],[Geography]])</f>
        <v>Canada</v>
      </c>
      <c r="J229">
        <f>shipments[[#This Row],[Boxes]]*_xlfn.XLOOKUP(shipments[[#This Row],[Product]],products[Product], products[Cost per box])</f>
        <v>4623.96</v>
      </c>
    </row>
    <row r="230" spans="3:10" x14ac:dyDescent="0.3">
      <c r="C230" t="s">
        <v>92</v>
      </c>
      <c r="D230" t="s">
        <v>37</v>
      </c>
      <c r="E230" t="s">
        <v>27</v>
      </c>
      <c r="F230" s="7">
        <v>44999</v>
      </c>
      <c r="G230" s="4">
        <v>1988</v>
      </c>
      <c r="H230">
        <v>83</v>
      </c>
      <c r="I230" t="str">
        <f>TRIM(shipments[[#This Row],[Geography]])</f>
        <v>New Zealand</v>
      </c>
      <c r="J230">
        <f>shipments[[#This Row],[Boxes]]*_xlfn.XLOOKUP(shipments[[#This Row],[Product]],products[Product], products[Cost per box])</f>
        <v>794.31000000000006</v>
      </c>
    </row>
    <row r="231" spans="3:10" x14ac:dyDescent="0.3">
      <c r="C231" t="s">
        <v>75</v>
      </c>
      <c r="D231" t="s">
        <v>36</v>
      </c>
      <c r="E231" t="s">
        <v>27</v>
      </c>
      <c r="F231" s="7">
        <v>45140</v>
      </c>
      <c r="G231" s="4">
        <v>742</v>
      </c>
      <c r="H231">
        <v>36</v>
      </c>
      <c r="I231" t="str">
        <f>TRIM(shipments[[#This Row],[Geography]])</f>
        <v>Canada</v>
      </c>
      <c r="J231">
        <f>shipments[[#This Row],[Boxes]]*_xlfn.XLOOKUP(shipments[[#This Row],[Product]],products[Product], products[Cost per box])</f>
        <v>344.52</v>
      </c>
    </row>
    <row r="232" spans="3:10" x14ac:dyDescent="0.3">
      <c r="C232" t="s">
        <v>71</v>
      </c>
      <c r="D232" t="s">
        <v>108</v>
      </c>
      <c r="E232" t="s">
        <v>18</v>
      </c>
      <c r="F232" s="7">
        <v>44672</v>
      </c>
      <c r="G232" s="4">
        <v>973</v>
      </c>
      <c r="H232">
        <v>84</v>
      </c>
      <c r="I232" t="str">
        <f>TRIM(shipments[[#This Row],[Geography]])</f>
        <v>USA</v>
      </c>
      <c r="J232">
        <f>shipments[[#This Row],[Boxes]]*_xlfn.XLOOKUP(shipments[[#This Row],[Product]],products[Product], products[Cost per box])</f>
        <v>834.95999999999992</v>
      </c>
    </row>
    <row r="233" spans="3:10" x14ac:dyDescent="0.3">
      <c r="C233" t="s">
        <v>8</v>
      </c>
      <c r="D233" t="s">
        <v>39</v>
      </c>
      <c r="E233" t="s">
        <v>27</v>
      </c>
      <c r="F233" s="7">
        <v>45132</v>
      </c>
      <c r="G233" s="4">
        <v>1722</v>
      </c>
      <c r="H233">
        <v>343</v>
      </c>
      <c r="I233" t="str">
        <f>TRIM(shipments[[#This Row],[Geography]])</f>
        <v>UK</v>
      </c>
      <c r="J233">
        <f>shipments[[#This Row],[Boxes]]*_xlfn.XLOOKUP(shipments[[#This Row],[Product]],products[Product], products[Cost per box])</f>
        <v>3282.51</v>
      </c>
    </row>
    <row r="234" spans="3:10" x14ac:dyDescent="0.3">
      <c r="C234" t="s">
        <v>8</v>
      </c>
      <c r="D234" t="s">
        <v>34</v>
      </c>
      <c r="E234" t="s">
        <v>25</v>
      </c>
      <c r="F234" s="7">
        <v>44659</v>
      </c>
      <c r="G234" s="4">
        <v>9975</v>
      </c>
      <c r="H234">
        <v>225</v>
      </c>
      <c r="I234" t="str">
        <f>TRIM(shipments[[#This Row],[Geography]])</f>
        <v>India</v>
      </c>
      <c r="J234">
        <f>shipments[[#This Row],[Boxes]]*_xlfn.XLOOKUP(shipments[[#This Row],[Product]],products[Product], products[Cost per box])</f>
        <v>1446.75</v>
      </c>
    </row>
    <row r="235" spans="3:10" x14ac:dyDescent="0.3">
      <c r="C235" t="s">
        <v>93</v>
      </c>
      <c r="D235" t="s">
        <v>39</v>
      </c>
      <c r="E235" t="s">
        <v>24</v>
      </c>
      <c r="F235" s="7">
        <v>44951</v>
      </c>
      <c r="G235" s="4">
        <v>2982</v>
      </c>
      <c r="H235">
        <v>721</v>
      </c>
      <c r="I235" t="str">
        <f>TRIM(shipments[[#This Row],[Geography]])</f>
        <v>UK</v>
      </c>
      <c r="J235">
        <f>shipments[[#This Row],[Boxes]]*_xlfn.XLOOKUP(shipments[[#This Row],[Product]],products[Product], products[Cost per box])</f>
        <v>7577.71</v>
      </c>
    </row>
    <row r="236" spans="3:10" x14ac:dyDescent="0.3">
      <c r="C236" t="s">
        <v>5</v>
      </c>
      <c r="D236" t="s">
        <v>35</v>
      </c>
      <c r="E236" t="s">
        <v>20</v>
      </c>
      <c r="F236" s="7">
        <v>44901</v>
      </c>
      <c r="G236" s="4">
        <v>917</v>
      </c>
      <c r="H236">
        <v>110</v>
      </c>
      <c r="I236" t="str">
        <f>TRIM(shipments[[#This Row],[Geography]])</f>
        <v>USA</v>
      </c>
      <c r="J236">
        <f>shipments[[#This Row],[Boxes]]*_xlfn.XLOOKUP(shipments[[#This Row],[Product]],products[Product], products[Cost per box])</f>
        <v>404.8</v>
      </c>
    </row>
    <row r="237" spans="3:10" x14ac:dyDescent="0.3">
      <c r="C237" t="s">
        <v>69</v>
      </c>
      <c r="D237" t="s">
        <v>110</v>
      </c>
      <c r="E237" t="s">
        <v>30</v>
      </c>
      <c r="F237" s="7">
        <v>44916</v>
      </c>
      <c r="G237" s="4">
        <v>252</v>
      </c>
      <c r="H237">
        <v>994</v>
      </c>
      <c r="I237" t="str">
        <f>TRIM(shipments[[#This Row],[Geography]])</f>
        <v>UK</v>
      </c>
      <c r="J237">
        <f>shipments[[#This Row],[Boxes]]*_xlfn.XLOOKUP(shipments[[#This Row],[Product]],products[Product], products[Cost per box])</f>
        <v>5009.76</v>
      </c>
    </row>
    <row r="238" spans="3:10" x14ac:dyDescent="0.3">
      <c r="C238" t="s">
        <v>64</v>
      </c>
      <c r="D238" t="s">
        <v>38</v>
      </c>
      <c r="E238" t="s">
        <v>4</v>
      </c>
      <c r="F238" s="7">
        <v>45035</v>
      </c>
      <c r="G238" s="4">
        <v>273</v>
      </c>
      <c r="H238">
        <v>13</v>
      </c>
      <c r="I238" t="str">
        <f>TRIM(shipments[[#This Row],[Geography]])</f>
        <v>Australia</v>
      </c>
      <c r="J238">
        <f>shipments[[#This Row],[Boxes]]*_xlfn.XLOOKUP(shipments[[#This Row],[Product]],products[Product], products[Cost per box])</f>
        <v>66.95</v>
      </c>
    </row>
    <row r="239" spans="3:10" x14ac:dyDescent="0.3">
      <c r="C239" t="s">
        <v>93</v>
      </c>
      <c r="D239" t="s">
        <v>39</v>
      </c>
      <c r="E239" t="s">
        <v>28</v>
      </c>
      <c r="F239" s="7">
        <v>45030</v>
      </c>
      <c r="G239" s="4">
        <v>5600</v>
      </c>
      <c r="H239">
        <v>181</v>
      </c>
      <c r="I239" t="str">
        <f>TRIM(shipments[[#This Row],[Geography]])</f>
        <v>UK</v>
      </c>
      <c r="J239">
        <f>shipments[[#This Row],[Boxes]]*_xlfn.XLOOKUP(shipments[[#This Row],[Product]],products[Product], products[Cost per box])</f>
        <v>1525.83</v>
      </c>
    </row>
    <row r="240" spans="3:10" x14ac:dyDescent="0.3">
      <c r="C240" t="s">
        <v>75</v>
      </c>
      <c r="D240" t="s">
        <v>114</v>
      </c>
      <c r="E240" t="s">
        <v>14</v>
      </c>
      <c r="F240" s="7">
        <v>44895</v>
      </c>
      <c r="G240" s="4">
        <v>1631</v>
      </c>
      <c r="H240">
        <v>380</v>
      </c>
      <c r="I240" t="str">
        <f>TRIM(shipments[[#This Row],[Geography]])</f>
        <v>Canada</v>
      </c>
      <c r="J240">
        <f>shipments[[#This Row],[Boxes]]*_xlfn.XLOOKUP(shipments[[#This Row],[Product]],products[Product], products[Cost per box])</f>
        <v>2842.4</v>
      </c>
    </row>
    <row r="241" spans="3:10" x14ac:dyDescent="0.3">
      <c r="C241" t="s">
        <v>93</v>
      </c>
      <c r="D241" t="s">
        <v>110</v>
      </c>
      <c r="E241" t="s">
        <v>15</v>
      </c>
      <c r="F241" s="7">
        <v>44696</v>
      </c>
      <c r="G241" s="4">
        <v>4683</v>
      </c>
      <c r="H241">
        <v>118</v>
      </c>
      <c r="I241" t="str">
        <f>TRIM(shipments[[#This Row],[Geography]])</f>
        <v>UK</v>
      </c>
      <c r="J241">
        <f>shipments[[#This Row],[Boxes]]*_xlfn.XLOOKUP(shipments[[#This Row],[Product]],products[Product], products[Cost per box])</f>
        <v>454.3</v>
      </c>
    </row>
    <row r="242" spans="3:10" x14ac:dyDescent="0.3">
      <c r="C242" t="s">
        <v>95</v>
      </c>
      <c r="D242" t="s">
        <v>37</v>
      </c>
      <c r="E242" t="s">
        <v>15</v>
      </c>
      <c r="F242" s="7">
        <v>45159</v>
      </c>
      <c r="G242" s="4">
        <v>6370</v>
      </c>
      <c r="H242">
        <v>1215</v>
      </c>
      <c r="I242" t="str">
        <f>TRIM(shipments[[#This Row],[Geography]])</f>
        <v>New Zealand</v>
      </c>
      <c r="J242">
        <f>shipments[[#This Row],[Boxes]]*_xlfn.XLOOKUP(shipments[[#This Row],[Product]],products[Product], products[Cost per box])</f>
        <v>4677.75</v>
      </c>
    </row>
    <row r="243" spans="3:10" x14ac:dyDescent="0.3">
      <c r="C243" t="s">
        <v>73</v>
      </c>
      <c r="D243" t="s">
        <v>108</v>
      </c>
      <c r="E243" t="s">
        <v>18</v>
      </c>
      <c r="F243" s="7">
        <v>44848</v>
      </c>
      <c r="G243" s="4">
        <v>3640</v>
      </c>
      <c r="H243">
        <v>603</v>
      </c>
      <c r="I243" t="str">
        <f>TRIM(shipments[[#This Row],[Geography]])</f>
        <v>USA</v>
      </c>
      <c r="J243">
        <f>shipments[[#This Row],[Boxes]]*_xlfn.XLOOKUP(shipments[[#This Row],[Product]],products[Product], products[Cost per box])</f>
        <v>5993.82</v>
      </c>
    </row>
    <row r="244" spans="3:10" x14ac:dyDescent="0.3">
      <c r="C244" t="s">
        <v>74</v>
      </c>
      <c r="D244" t="s">
        <v>99</v>
      </c>
      <c r="E244" t="s">
        <v>30</v>
      </c>
      <c r="F244" s="7">
        <v>44885</v>
      </c>
      <c r="G244" s="4">
        <v>4991</v>
      </c>
      <c r="H244">
        <v>551</v>
      </c>
      <c r="I244" t="str">
        <f>TRIM(shipments[[#This Row],[Geography]])</f>
        <v>India</v>
      </c>
      <c r="J244">
        <f>shipments[[#This Row],[Boxes]]*_xlfn.XLOOKUP(shipments[[#This Row],[Product]],products[Product], products[Cost per box])</f>
        <v>2777.04</v>
      </c>
    </row>
    <row r="245" spans="3:10" x14ac:dyDescent="0.3">
      <c r="C245" t="s">
        <v>6</v>
      </c>
      <c r="D245" t="s">
        <v>39</v>
      </c>
      <c r="E245" t="s">
        <v>4</v>
      </c>
      <c r="F245" s="7">
        <v>44972</v>
      </c>
      <c r="G245" s="4">
        <v>12831</v>
      </c>
      <c r="H245">
        <v>41</v>
      </c>
      <c r="I245" t="str">
        <f>TRIM(shipments[[#This Row],[Geography]])</f>
        <v>UK</v>
      </c>
      <c r="J245">
        <f>shipments[[#This Row],[Boxes]]*_xlfn.XLOOKUP(shipments[[#This Row],[Product]],products[Product], products[Cost per box])</f>
        <v>211.15</v>
      </c>
    </row>
    <row r="246" spans="3:10" x14ac:dyDescent="0.3">
      <c r="C246" t="s">
        <v>5</v>
      </c>
      <c r="D246" t="s">
        <v>35</v>
      </c>
      <c r="E246" t="s">
        <v>26</v>
      </c>
      <c r="F246" s="7">
        <v>44898</v>
      </c>
      <c r="G246" s="4">
        <v>3472</v>
      </c>
      <c r="H246">
        <v>92</v>
      </c>
      <c r="I246" t="str">
        <f>TRIM(shipments[[#This Row],[Geography]])</f>
        <v>USA</v>
      </c>
      <c r="J246">
        <f>shipments[[#This Row],[Boxes]]*_xlfn.XLOOKUP(shipments[[#This Row],[Product]],products[Product], products[Cost per box])</f>
        <v>1141.72</v>
      </c>
    </row>
    <row r="247" spans="3:10" x14ac:dyDescent="0.3">
      <c r="C247" t="s">
        <v>72</v>
      </c>
      <c r="D247" t="s">
        <v>35</v>
      </c>
      <c r="E247" t="s">
        <v>29</v>
      </c>
      <c r="F247" s="7">
        <v>45098</v>
      </c>
      <c r="G247" s="4">
        <v>6132</v>
      </c>
      <c r="H247">
        <v>135</v>
      </c>
      <c r="I247" t="str">
        <f>TRIM(shipments[[#This Row],[Geography]])</f>
        <v>USA</v>
      </c>
      <c r="J247">
        <f>shipments[[#This Row],[Boxes]]*_xlfn.XLOOKUP(shipments[[#This Row],[Product]],products[Product], products[Cost per box])</f>
        <v>918</v>
      </c>
    </row>
    <row r="248" spans="3:10" x14ac:dyDescent="0.3">
      <c r="C248" t="s">
        <v>73</v>
      </c>
      <c r="D248" t="s">
        <v>106</v>
      </c>
      <c r="E248" t="s">
        <v>24</v>
      </c>
      <c r="F248" s="7">
        <v>44898</v>
      </c>
      <c r="G248" s="4">
        <v>1890</v>
      </c>
      <c r="H248">
        <v>483</v>
      </c>
      <c r="I248" t="str">
        <f>TRIM(shipments[[#This Row],[Geography]])</f>
        <v>USA</v>
      </c>
      <c r="J248">
        <f>shipments[[#This Row],[Boxes]]*_xlfn.XLOOKUP(shipments[[#This Row],[Product]],products[Product], products[Cost per box])</f>
        <v>5076.33</v>
      </c>
    </row>
    <row r="249" spans="3:10" x14ac:dyDescent="0.3">
      <c r="C249" t="s">
        <v>65</v>
      </c>
      <c r="D249" t="s">
        <v>34</v>
      </c>
      <c r="E249" t="s">
        <v>18</v>
      </c>
      <c r="F249" s="7">
        <v>45141</v>
      </c>
      <c r="G249" s="4">
        <v>5747</v>
      </c>
      <c r="H249">
        <v>15</v>
      </c>
      <c r="I249" t="str">
        <f>TRIM(shipments[[#This Row],[Geography]])</f>
        <v>India</v>
      </c>
      <c r="J249">
        <f>shipments[[#This Row],[Boxes]]*_xlfn.XLOOKUP(shipments[[#This Row],[Product]],products[Product], products[Cost per box])</f>
        <v>149.1</v>
      </c>
    </row>
    <row r="250" spans="3:10" x14ac:dyDescent="0.3">
      <c r="C250" t="s">
        <v>8</v>
      </c>
      <c r="D250" t="s">
        <v>35</v>
      </c>
      <c r="E250" t="s">
        <v>14</v>
      </c>
      <c r="F250" s="7">
        <v>45169</v>
      </c>
      <c r="G250" s="4">
        <v>7336</v>
      </c>
      <c r="H250">
        <v>167</v>
      </c>
      <c r="I250" t="str">
        <f>TRIM(shipments[[#This Row],[Geography]])</f>
        <v>USA</v>
      </c>
      <c r="J250">
        <f>shipments[[#This Row],[Boxes]]*_xlfn.XLOOKUP(shipments[[#This Row],[Product]],products[Product], products[Cost per box])</f>
        <v>1249.1600000000001</v>
      </c>
    </row>
    <row r="251" spans="3:10" x14ac:dyDescent="0.3">
      <c r="C251" t="s">
        <v>7</v>
      </c>
      <c r="D251" t="s">
        <v>34</v>
      </c>
      <c r="E251" t="s">
        <v>25</v>
      </c>
      <c r="F251" s="7">
        <v>45147</v>
      </c>
      <c r="G251" s="4">
        <v>5565</v>
      </c>
      <c r="H251">
        <v>328</v>
      </c>
      <c r="I251" t="str">
        <f>TRIM(shipments[[#This Row],[Geography]])</f>
        <v>India</v>
      </c>
      <c r="J251">
        <f>shipments[[#This Row],[Boxes]]*_xlfn.XLOOKUP(shipments[[#This Row],[Product]],products[Product], products[Cost per box])</f>
        <v>2109.04</v>
      </c>
    </row>
    <row r="252" spans="3:10" x14ac:dyDescent="0.3">
      <c r="C252" t="s">
        <v>9</v>
      </c>
      <c r="D252" t="s">
        <v>113</v>
      </c>
      <c r="E252" t="s">
        <v>13</v>
      </c>
      <c r="F252" s="7">
        <v>44891</v>
      </c>
      <c r="G252" s="4">
        <v>3738</v>
      </c>
      <c r="H252">
        <v>49</v>
      </c>
      <c r="I252" t="str">
        <f>TRIM(shipments[[#This Row],[Geography]])</f>
        <v>New Zealand</v>
      </c>
      <c r="J252">
        <f>shipments[[#This Row],[Boxes]]*_xlfn.XLOOKUP(shipments[[#This Row],[Product]],products[Product], products[Cost per box])</f>
        <v>257.74</v>
      </c>
    </row>
    <row r="253" spans="3:10" x14ac:dyDescent="0.3">
      <c r="C253" t="s">
        <v>71</v>
      </c>
      <c r="D253" t="s">
        <v>101</v>
      </c>
      <c r="E253" t="s">
        <v>17</v>
      </c>
      <c r="F253" s="7">
        <v>44754</v>
      </c>
      <c r="G253" s="4">
        <v>1512</v>
      </c>
      <c r="H253">
        <v>132</v>
      </c>
      <c r="I253" t="str">
        <f>TRIM(shipments[[#This Row],[Geography]])</f>
        <v>USA</v>
      </c>
      <c r="J253">
        <f>shipments[[#This Row],[Boxes]]*_xlfn.XLOOKUP(shipments[[#This Row],[Product]],products[Product], products[Cost per box])</f>
        <v>832.92</v>
      </c>
    </row>
    <row r="254" spans="3:10" x14ac:dyDescent="0.3">
      <c r="C254" t="s">
        <v>7</v>
      </c>
      <c r="D254" t="s">
        <v>39</v>
      </c>
      <c r="E254" t="s">
        <v>13</v>
      </c>
      <c r="F254" s="7">
        <v>44943</v>
      </c>
      <c r="G254" s="4">
        <v>1925</v>
      </c>
      <c r="H254">
        <v>602</v>
      </c>
      <c r="I254" t="str">
        <f>TRIM(shipments[[#This Row],[Geography]])</f>
        <v>UK</v>
      </c>
      <c r="J254">
        <f>shipments[[#This Row],[Boxes]]*_xlfn.XLOOKUP(shipments[[#This Row],[Product]],products[Product], products[Cost per box])</f>
        <v>3166.52</v>
      </c>
    </row>
    <row r="255" spans="3:10" x14ac:dyDescent="0.3">
      <c r="C255" t="s">
        <v>66</v>
      </c>
      <c r="D255" t="s">
        <v>35</v>
      </c>
      <c r="E255" t="s">
        <v>13</v>
      </c>
      <c r="F255" s="7">
        <v>45120</v>
      </c>
      <c r="G255" s="4">
        <v>7742</v>
      </c>
      <c r="H255">
        <v>267</v>
      </c>
      <c r="I255" t="str">
        <f>TRIM(shipments[[#This Row],[Geography]])</f>
        <v>USA</v>
      </c>
      <c r="J255">
        <f>shipments[[#This Row],[Boxes]]*_xlfn.XLOOKUP(shipments[[#This Row],[Product]],products[Product], products[Cost per box])</f>
        <v>1404.4199999999998</v>
      </c>
    </row>
    <row r="256" spans="3:10" x14ac:dyDescent="0.3">
      <c r="C256" t="s">
        <v>68</v>
      </c>
      <c r="D256" t="s">
        <v>103</v>
      </c>
      <c r="E256" t="s">
        <v>4</v>
      </c>
      <c r="F256" s="7">
        <v>44855</v>
      </c>
      <c r="G256" s="4">
        <v>2744</v>
      </c>
      <c r="H256">
        <v>172</v>
      </c>
      <c r="I256" t="str">
        <f>TRIM(shipments[[#This Row],[Geography]])</f>
        <v>Canada</v>
      </c>
      <c r="J256">
        <f>shipments[[#This Row],[Boxes]]*_xlfn.XLOOKUP(shipments[[#This Row],[Product]],products[Product], products[Cost per box])</f>
        <v>885.80000000000007</v>
      </c>
    </row>
    <row r="257" spans="3:10" x14ac:dyDescent="0.3">
      <c r="C257" t="s">
        <v>72</v>
      </c>
      <c r="D257" t="s">
        <v>37</v>
      </c>
      <c r="E257" t="s">
        <v>15</v>
      </c>
      <c r="F257" s="7">
        <v>45091</v>
      </c>
      <c r="G257" s="4">
        <v>2065</v>
      </c>
      <c r="H257">
        <v>688</v>
      </c>
      <c r="I257" t="str">
        <f>TRIM(shipments[[#This Row],[Geography]])</f>
        <v>New Zealand</v>
      </c>
      <c r="J257">
        <f>shipments[[#This Row],[Boxes]]*_xlfn.XLOOKUP(shipments[[#This Row],[Product]],products[Product], products[Cost per box])</f>
        <v>2648.8</v>
      </c>
    </row>
    <row r="258" spans="3:10" x14ac:dyDescent="0.3">
      <c r="C258" t="s">
        <v>8</v>
      </c>
      <c r="D258" t="s">
        <v>35</v>
      </c>
      <c r="E258" t="s">
        <v>23</v>
      </c>
      <c r="F258" s="7">
        <v>45124</v>
      </c>
      <c r="G258" s="4">
        <v>105</v>
      </c>
      <c r="H258">
        <v>546</v>
      </c>
      <c r="I258" t="str">
        <f>TRIM(shipments[[#This Row],[Geography]])</f>
        <v>USA</v>
      </c>
      <c r="J258">
        <f>shipments[[#This Row],[Boxes]]*_xlfn.XLOOKUP(shipments[[#This Row],[Product]],products[Product], products[Cost per box])</f>
        <v>2588.04</v>
      </c>
    </row>
    <row r="259" spans="3:10" x14ac:dyDescent="0.3">
      <c r="C259" t="s">
        <v>69</v>
      </c>
      <c r="D259" t="s">
        <v>37</v>
      </c>
      <c r="E259" t="s">
        <v>17</v>
      </c>
      <c r="F259" s="7">
        <v>45166</v>
      </c>
      <c r="G259" s="4">
        <v>2618</v>
      </c>
      <c r="H259">
        <v>278</v>
      </c>
      <c r="I259" t="str">
        <f>TRIM(shipments[[#This Row],[Geography]])</f>
        <v>New Zealand</v>
      </c>
      <c r="J259">
        <f>shipments[[#This Row],[Boxes]]*_xlfn.XLOOKUP(shipments[[#This Row],[Product]],products[Product], products[Cost per box])</f>
        <v>1754.1799999999998</v>
      </c>
    </row>
    <row r="260" spans="3:10" x14ac:dyDescent="0.3">
      <c r="C260" t="s">
        <v>3</v>
      </c>
      <c r="D260" t="s">
        <v>34</v>
      </c>
      <c r="E260" t="s">
        <v>18</v>
      </c>
      <c r="F260" s="7">
        <v>45104</v>
      </c>
      <c r="G260" s="4">
        <v>1974</v>
      </c>
      <c r="H260">
        <v>110</v>
      </c>
      <c r="I260" t="str">
        <f>TRIM(shipments[[#This Row],[Geography]])</f>
        <v>India</v>
      </c>
      <c r="J260">
        <f>shipments[[#This Row],[Boxes]]*_xlfn.XLOOKUP(shipments[[#This Row],[Product]],products[Product], products[Cost per box])</f>
        <v>1093.3999999999999</v>
      </c>
    </row>
    <row r="261" spans="3:10" x14ac:dyDescent="0.3">
      <c r="C261" t="s">
        <v>8</v>
      </c>
      <c r="D261" t="s">
        <v>107</v>
      </c>
      <c r="E261" t="s">
        <v>21</v>
      </c>
      <c r="F261" s="7">
        <v>44691</v>
      </c>
      <c r="G261" s="4">
        <v>1750</v>
      </c>
      <c r="H261">
        <v>90</v>
      </c>
      <c r="I261" t="str">
        <f>TRIM(shipments[[#This Row],[Geography]])</f>
        <v>UK</v>
      </c>
      <c r="J261">
        <f>shipments[[#This Row],[Boxes]]*_xlfn.XLOOKUP(shipments[[#This Row],[Product]],products[Product], products[Cost per box])</f>
        <v>739.80000000000007</v>
      </c>
    </row>
    <row r="262" spans="3:10" x14ac:dyDescent="0.3">
      <c r="C262" t="s">
        <v>71</v>
      </c>
      <c r="D262" t="s">
        <v>34</v>
      </c>
      <c r="E262" t="s">
        <v>30</v>
      </c>
      <c r="F262" s="7">
        <v>45019</v>
      </c>
      <c r="G262" s="4">
        <v>1848</v>
      </c>
      <c r="H262">
        <v>1023</v>
      </c>
      <c r="I262" t="str">
        <f>TRIM(shipments[[#This Row],[Geography]])</f>
        <v>India</v>
      </c>
      <c r="J262">
        <f>shipments[[#This Row],[Boxes]]*_xlfn.XLOOKUP(shipments[[#This Row],[Product]],products[Product], products[Cost per box])</f>
        <v>5155.92</v>
      </c>
    </row>
    <row r="263" spans="3:10" x14ac:dyDescent="0.3">
      <c r="C263" t="s">
        <v>70</v>
      </c>
      <c r="D263" t="s">
        <v>38</v>
      </c>
      <c r="E263" t="s">
        <v>28</v>
      </c>
      <c r="F263" s="7">
        <v>44974</v>
      </c>
      <c r="G263" s="4">
        <v>252</v>
      </c>
      <c r="H263">
        <v>134</v>
      </c>
      <c r="I263" t="str">
        <f>TRIM(shipments[[#This Row],[Geography]])</f>
        <v>Australia</v>
      </c>
      <c r="J263">
        <f>shipments[[#This Row],[Boxes]]*_xlfn.XLOOKUP(shipments[[#This Row],[Product]],products[Product], products[Cost per box])</f>
        <v>1129.6199999999999</v>
      </c>
    </row>
    <row r="264" spans="3:10" x14ac:dyDescent="0.3">
      <c r="C264" t="s">
        <v>73</v>
      </c>
      <c r="D264" t="s">
        <v>39</v>
      </c>
      <c r="E264" t="s">
        <v>13</v>
      </c>
      <c r="F264" s="7">
        <v>45005</v>
      </c>
      <c r="G264" s="4">
        <v>6286</v>
      </c>
      <c r="H264">
        <v>478</v>
      </c>
      <c r="I264" t="str">
        <f>TRIM(shipments[[#This Row],[Geography]])</f>
        <v>UK</v>
      </c>
      <c r="J264">
        <f>shipments[[#This Row],[Boxes]]*_xlfn.XLOOKUP(shipments[[#This Row],[Product]],products[Product], products[Cost per box])</f>
        <v>2514.2799999999997</v>
      </c>
    </row>
    <row r="265" spans="3:10" x14ac:dyDescent="0.3">
      <c r="C265" t="s">
        <v>10</v>
      </c>
      <c r="D265" t="s">
        <v>36</v>
      </c>
      <c r="E265" t="s">
        <v>22</v>
      </c>
      <c r="F265" s="7">
        <v>45089</v>
      </c>
      <c r="G265" s="4">
        <v>623</v>
      </c>
      <c r="H265">
        <v>60</v>
      </c>
      <c r="I265" t="str">
        <f>TRIM(shipments[[#This Row],[Geography]])</f>
        <v>Canada</v>
      </c>
      <c r="J265">
        <f>shipments[[#This Row],[Boxes]]*_xlfn.XLOOKUP(shipments[[#This Row],[Product]],products[Product], products[Cost per box])</f>
        <v>613.80000000000007</v>
      </c>
    </row>
    <row r="266" spans="3:10" x14ac:dyDescent="0.3">
      <c r="C266" t="s">
        <v>74</v>
      </c>
      <c r="D266" t="s">
        <v>110</v>
      </c>
      <c r="E266" t="s">
        <v>14</v>
      </c>
      <c r="F266" s="7">
        <v>44885</v>
      </c>
      <c r="G266" s="4">
        <v>2135</v>
      </c>
      <c r="H266">
        <v>88</v>
      </c>
      <c r="I266" t="str">
        <f>TRIM(shipments[[#This Row],[Geography]])</f>
        <v>UK</v>
      </c>
      <c r="J266">
        <f>shipments[[#This Row],[Boxes]]*_xlfn.XLOOKUP(shipments[[#This Row],[Product]],products[Product], products[Cost per box])</f>
        <v>658.24</v>
      </c>
    </row>
    <row r="267" spans="3:10" x14ac:dyDescent="0.3">
      <c r="C267" t="s">
        <v>74</v>
      </c>
      <c r="D267" t="s">
        <v>100</v>
      </c>
      <c r="E267" t="s">
        <v>23</v>
      </c>
      <c r="F267" s="7">
        <v>44779</v>
      </c>
      <c r="G267" s="4">
        <v>2072</v>
      </c>
      <c r="H267">
        <v>134</v>
      </c>
      <c r="I267" t="str">
        <f>TRIM(shipments[[#This Row],[Geography]])</f>
        <v>India</v>
      </c>
      <c r="J267">
        <f>shipments[[#This Row],[Boxes]]*_xlfn.XLOOKUP(shipments[[#This Row],[Product]],products[Product], products[Cost per box])</f>
        <v>635.16000000000008</v>
      </c>
    </row>
    <row r="268" spans="3:10" x14ac:dyDescent="0.3">
      <c r="C268" t="s">
        <v>6</v>
      </c>
      <c r="D268" t="s">
        <v>34</v>
      </c>
      <c r="E268" t="s">
        <v>13</v>
      </c>
      <c r="F268" s="7">
        <v>44895</v>
      </c>
      <c r="G268" s="4">
        <v>2317</v>
      </c>
      <c r="H268">
        <v>161</v>
      </c>
      <c r="I268" t="str">
        <f>TRIM(shipments[[#This Row],[Geography]])</f>
        <v>India</v>
      </c>
      <c r="J268">
        <f>shipments[[#This Row],[Boxes]]*_xlfn.XLOOKUP(shipments[[#This Row],[Product]],products[Product], products[Cost per box])</f>
        <v>846.86</v>
      </c>
    </row>
    <row r="269" spans="3:10" x14ac:dyDescent="0.3">
      <c r="C269" t="s">
        <v>70</v>
      </c>
      <c r="D269" t="s">
        <v>36</v>
      </c>
      <c r="E269" t="s">
        <v>23</v>
      </c>
      <c r="F269" s="7">
        <v>44939</v>
      </c>
      <c r="G269" s="4">
        <v>924</v>
      </c>
      <c r="H269">
        <v>31</v>
      </c>
      <c r="I269" t="str">
        <f>TRIM(shipments[[#This Row],[Geography]])</f>
        <v>Canada</v>
      </c>
      <c r="J269">
        <f>shipments[[#This Row],[Boxes]]*_xlfn.XLOOKUP(shipments[[#This Row],[Product]],products[Product], products[Cost per box])</f>
        <v>146.94</v>
      </c>
    </row>
    <row r="270" spans="3:10" x14ac:dyDescent="0.3">
      <c r="C270" t="s">
        <v>9</v>
      </c>
      <c r="D270" t="s">
        <v>39</v>
      </c>
      <c r="E270" t="s">
        <v>30</v>
      </c>
      <c r="F270" s="7">
        <v>45083</v>
      </c>
      <c r="G270" s="4">
        <v>1323</v>
      </c>
      <c r="H270">
        <v>121</v>
      </c>
      <c r="I270" t="str">
        <f>TRIM(shipments[[#This Row],[Geography]])</f>
        <v>UK</v>
      </c>
      <c r="J270">
        <f>shipments[[#This Row],[Boxes]]*_xlfn.XLOOKUP(shipments[[#This Row],[Product]],products[Product], products[Cost per box])</f>
        <v>609.84</v>
      </c>
    </row>
    <row r="271" spans="3:10" x14ac:dyDescent="0.3">
      <c r="C271" t="s">
        <v>5</v>
      </c>
      <c r="D271" t="s">
        <v>101</v>
      </c>
      <c r="E271" t="s">
        <v>19</v>
      </c>
      <c r="F271" s="7">
        <v>44657</v>
      </c>
      <c r="G271" s="4">
        <v>5810</v>
      </c>
      <c r="H271">
        <v>27</v>
      </c>
      <c r="I271" t="str">
        <f>TRIM(shipments[[#This Row],[Geography]])</f>
        <v>USA</v>
      </c>
      <c r="J271">
        <f>shipments[[#This Row],[Boxes]]*_xlfn.XLOOKUP(shipments[[#This Row],[Product]],products[Product], products[Cost per box])</f>
        <v>208.71</v>
      </c>
    </row>
    <row r="272" spans="3:10" x14ac:dyDescent="0.3">
      <c r="C272" t="s">
        <v>5</v>
      </c>
      <c r="D272" t="s">
        <v>111</v>
      </c>
      <c r="E272" t="s">
        <v>23</v>
      </c>
      <c r="F272" s="7">
        <v>44883</v>
      </c>
      <c r="G272" s="4">
        <v>7357</v>
      </c>
      <c r="H272">
        <v>900</v>
      </c>
      <c r="I272" t="str">
        <f>TRIM(shipments[[#This Row],[Geography]])</f>
        <v>New Zealand</v>
      </c>
      <c r="J272">
        <f>shipments[[#This Row],[Boxes]]*_xlfn.XLOOKUP(shipments[[#This Row],[Product]],products[Product], products[Cost per box])</f>
        <v>4266</v>
      </c>
    </row>
    <row r="273" spans="3:10" x14ac:dyDescent="0.3">
      <c r="C273" t="s">
        <v>67</v>
      </c>
      <c r="D273" t="s">
        <v>112</v>
      </c>
      <c r="E273" t="s">
        <v>33</v>
      </c>
      <c r="F273" s="7">
        <v>44877</v>
      </c>
      <c r="G273" s="4">
        <v>5803</v>
      </c>
      <c r="H273">
        <v>232</v>
      </c>
      <c r="I273" t="str">
        <f>TRIM(shipments[[#This Row],[Geography]])</f>
        <v>Australia</v>
      </c>
      <c r="J273">
        <f>shipments[[#This Row],[Boxes]]*_xlfn.XLOOKUP(shipments[[#This Row],[Product]],products[Product], products[Cost per box])</f>
        <v>614.79999999999995</v>
      </c>
    </row>
    <row r="274" spans="3:10" x14ac:dyDescent="0.3">
      <c r="C274" t="s">
        <v>2</v>
      </c>
      <c r="D274" t="s">
        <v>35</v>
      </c>
      <c r="E274" t="s">
        <v>17</v>
      </c>
      <c r="F274" s="7">
        <v>45079</v>
      </c>
      <c r="G274" s="4">
        <v>7924</v>
      </c>
      <c r="H274">
        <v>602</v>
      </c>
      <c r="I274" t="str">
        <f>TRIM(shipments[[#This Row],[Geography]])</f>
        <v>USA</v>
      </c>
      <c r="J274">
        <f>shipments[[#This Row],[Boxes]]*_xlfn.XLOOKUP(shipments[[#This Row],[Product]],products[Product], products[Cost per box])</f>
        <v>3798.62</v>
      </c>
    </row>
    <row r="275" spans="3:10" x14ac:dyDescent="0.3">
      <c r="C275" t="s">
        <v>10</v>
      </c>
      <c r="D275" t="s">
        <v>111</v>
      </c>
      <c r="E275" t="s">
        <v>32</v>
      </c>
      <c r="F275" s="7">
        <v>44874</v>
      </c>
      <c r="G275" s="4">
        <v>2751</v>
      </c>
      <c r="H275">
        <v>92</v>
      </c>
      <c r="I275" t="str">
        <f>TRIM(shipments[[#This Row],[Geography]])</f>
        <v>New Zealand</v>
      </c>
      <c r="J275">
        <f>shipments[[#This Row],[Boxes]]*_xlfn.XLOOKUP(shipments[[#This Row],[Product]],products[Product], products[Cost per box])</f>
        <v>305.44</v>
      </c>
    </row>
    <row r="276" spans="3:10" x14ac:dyDescent="0.3">
      <c r="C276" t="s">
        <v>68</v>
      </c>
      <c r="D276" t="s">
        <v>39</v>
      </c>
      <c r="E276" t="s">
        <v>14</v>
      </c>
      <c r="F276" s="7">
        <v>45113</v>
      </c>
      <c r="G276" s="4">
        <v>13629</v>
      </c>
      <c r="H276">
        <v>264</v>
      </c>
      <c r="I276" t="str">
        <f>TRIM(shipments[[#This Row],[Geography]])</f>
        <v>UK</v>
      </c>
      <c r="J276">
        <f>shipments[[#This Row],[Boxes]]*_xlfn.XLOOKUP(shipments[[#This Row],[Product]],products[Product], products[Cost per box])</f>
        <v>1974.72</v>
      </c>
    </row>
    <row r="277" spans="3:10" x14ac:dyDescent="0.3">
      <c r="C277" t="s">
        <v>64</v>
      </c>
      <c r="D277" t="s">
        <v>105</v>
      </c>
      <c r="E277" t="s">
        <v>22</v>
      </c>
      <c r="F277" s="7">
        <v>44881</v>
      </c>
      <c r="G277" s="4">
        <v>9219</v>
      </c>
      <c r="H277">
        <v>385</v>
      </c>
      <c r="I277" t="str">
        <f>TRIM(shipments[[#This Row],[Geography]])</f>
        <v>Canada</v>
      </c>
      <c r="J277">
        <f>shipments[[#This Row],[Boxes]]*_xlfn.XLOOKUP(shipments[[#This Row],[Product]],products[Product], products[Cost per box])</f>
        <v>3938.55</v>
      </c>
    </row>
    <row r="278" spans="3:10" x14ac:dyDescent="0.3">
      <c r="C278" t="s">
        <v>72</v>
      </c>
      <c r="D278" t="s">
        <v>38</v>
      </c>
      <c r="E278" t="s">
        <v>23</v>
      </c>
      <c r="F278" s="7">
        <v>44856</v>
      </c>
      <c r="G278" s="4">
        <v>182</v>
      </c>
      <c r="H278">
        <v>245</v>
      </c>
      <c r="I278" t="str">
        <f>TRIM(shipments[[#This Row],[Geography]])</f>
        <v>Australia</v>
      </c>
      <c r="J278">
        <f>shipments[[#This Row],[Boxes]]*_xlfn.XLOOKUP(shipments[[#This Row],[Product]],products[Product], products[Cost per box])</f>
        <v>1161.3</v>
      </c>
    </row>
    <row r="279" spans="3:10" x14ac:dyDescent="0.3">
      <c r="C279" t="s">
        <v>72</v>
      </c>
      <c r="D279" t="s">
        <v>36</v>
      </c>
      <c r="E279" t="s">
        <v>14</v>
      </c>
      <c r="F279" s="7">
        <v>44930</v>
      </c>
      <c r="G279" s="4">
        <v>6447</v>
      </c>
      <c r="H279">
        <v>232</v>
      </c>
      <c r="I279" t="str">
        <f>TRIM(shipments[[#This Row],[Geography]])</f>
        <v>Canada</v>
      </c>
      <c r="J279">
        <f>shipments[[#This Row],[Boxes]]*_xlfn.XLOOKUP(shipments[[#This Row],[Product]],products[Product], products[Cost per box])</f>
        <v>1735.3600000000001</v>
      </c>
    </row>
    <row r="280" spans="3:10" x14ac:dyDescent="0.3">
      <c r="C280" t="s">
        <v>3</v>
      </c>
      <c r="D280" t="s">
        <v>38</v>
      </c>
      <c r="E280" t="s">
        <v>32</v>
      </c>
      <c r="F280" s="7">
        <v>44931</v>
      </c>
      <c r="G280" s="4">
        <v>8757</v>
      </c>
      <c r="H280">
        <v>639</v>
      </c>
      <c r="I280" t="str">
        <f>TRIM(shipments[[#This Row],[Geography]])</f>
        <v>Australia</v>
      </c>
      <c r="J280">
        <f>shipments[[#This Row],[Boxes]]*_xlfn.XLOOKUP(shipments[[#This Row],[Product]],products[Product], products[Cost per box])</f>
        <v>2121.48</v>
      </c>
    </row>
    <row r="281" spans="3:10" x14ac:dyDescent="0.3">
      <c r="C281" t="s">
        <v>3</v>
      </c>
      <c r="D281" t="s">
        <v>35</v>
      </c>
      <c r="E281" t="s">
        <v>26</v>
      </c>
      <c r="F281" s="7">
        <v>45058</v>
      </c>
      <c r="G281" s="4">
        <v>21</v>
      </c>
      <c r="H281">
        <v>333</v>
      </c>
      <c r="I281" t="str">
        <f>TRIM(shipments[[#This Row],[Geography]])</f>
        <v>USA</v>
      </c>
      <c r="J281">
        <f>shipments[[#This Row],[Boxes]]*_xlfn.XLOOKUP(shipments[[#This Row],[Product]],products[Product], products[Cost per box])</f>
        <v>4132.53</v>
      </c>
    </row>
    <row r="282" spans="3:10" x14ac:dyDescent="0.3">
      <c r="C282" t="s">
        <v>65</v>
      </c>
      <c r="D282" t="s">
        <v>37</v>
      </c>
      <c r="E282" t="s">
        <v>25</v>
      </c>
      <c r="F282" s="7">
        <v>45034</v>
      </c>
      <c r="G282" s="4">
        <v>3157</v>
      </c>
      <c r="H282">
        <v>158</v>
      </c>
      <c r="I282" t="str">
        <f>TRIM(shipments[[#This Row],[Geography]])</f>
        <v>New Zealand</v>
      </c>
      <c r="J282">
        <f>shipments[[#This Row],[Boxes]]*_xlfn.XLOOKUP(shipments[[#This Row],[Product]],products[Product], products[Cost per box])</f>
        <v>1015.9399999999999</v>
      </c>
    </row>
    <row r="283" spans="3:10" x14ac:dyDescent="0.3">
      <c r="C283" t="s">
        <v>71</v>
      </c>
      <c r="D283" t="s">
        <v>38</v>
      </c>
      <c r="E283" t="s">
        <v>23</v>
      </c>
      <c r="F283" s="7">
        <v>45044</v>
      </c>
      <c r="G283" s="4">
        <v>819</v>
      </c>
      <c r="H283">
        <v>83</v>
      </c>
      <c r="I283" t="str">
        <f>TRIM(shipments[[#This Row],[Geography]])</f>
        <v>Australia</v>
      </c>
      <c r="J283">
        <f>shipments[[#This Row],[Boxes]]*_xlfn.XLOOKUP(shipments[[#This Row],[Product]],products[Product], products[Cost per box])</f>
        <v>393.42</v>
      </c>
    </row>
    <row r="284" spans="3:10" x14ac:dyDescent="0.3">
      <c r="C284" t="s">
        <v>92</v>
      </c>
      <c r="D284" t="s">
        <v>36</v>
      </c>
      <c r="E284" t="s">
        <v>14</v>
      </c>
      <c r="F284" s="7">
        <v>45147</v>
      </c>
      <c r="G284" s="4">
        <v>6986</v>
      </c>
      <c r="H284">
        <v>480</v>
      </c>
      <c r="I284" t="str">
        <f>TRIM(shipments[[#This Row],[Geography]])</f>
        <v>Canada</v>
      </c>
      <c r="J284">
        <f>shipments[[#This Row],[Boxes]]*_xlfn.XLOOKUP(shipments[[#This Row],[Product]],products[Product], products[Cost per box])</f>
        <v>3590.4</v>
      </c>
    </row>
    <row r="285" spans="3:10" x14ac:dyDescent="0.3">
      <c r="C285" t="s">
        <v>64</v>
      </c>
      <c r="D285" t="s">
        <v>36</v>
      </c>
      <c r="E285" t="s">
        <v>13</v>
      </c>
      <c r="F285" s="7">
        <v>45035</v>
      </c>
      <c r="G285" s="4">
        <v>4676</v>
      </c>
      <c r="H285">
        <v>127</v>
      </c>
      <c r="I285" t="str">
        <f>TRIM(shipments[[#This Row],[Geography]])</f>
        <v>Canada</v>
      </c>
      <c r="J285">
        <f>shipments[[#This Row],[Boxes]]*_xlfn.XLOOKUP(shipments[[#This Row],[Product]],products[Product], products[Cost per box])</f>
        <v>668.02</v>
      </c>
    </row>
    <row r="286" spans="3:10" x14ac:dyDescent="0.3">
      <c r="C286" t="s">
        <v>69</v>
      </c>
      <c r="D286" t="s">
        <v>37</v>
      </c>
      <c r="E286" t="s">
        <v>27</v>
      </c>
      <c r="F286" s="7">
        <v>45114</v>
      </c>
      <c r="G286" s="4">
        <v>7679</v>
      </c>
      <c r="H286">
        <v>256</v>
      </c>
      <c r="I286" t="str">
        <f>TRIM(shipments[[#This Row],[Geography]])</f>
        <v>New Zealand</v>
      </c>
      <c r="J286">
        <f>shipments[[#This Row],[Boxes]]*_xlfn.XLOOKUP(shipments[[#This Row],[Product]],products[Product], products[Cost per box])</f>
        <v>2449.92</v>
      </c>
    </row>
    <row r="287" spans="3:10" x14ac:dyDescent="0.3">
      <c r="C287" t="s">
        <v>66</v>
      </c>
      <c r="D287" t="s">
        <v>107</v>
      </c>
      <c r="E287" t="s">
        <v>13</v>
      </c>
      <c r="F287" s="7">
        <v>44888</v>
      </c>
      <c r="G287" s="4">
        <v>3220</v>
      </c>
      <c r="H287">
        <v>436</v>
      </c>
      <c r="I287" t="str">
        <f>TRIM(shipments[[#This Row],[Geography]])</f>
        <v>UK</v>
      </c>
      <c r="J287">
        <f>shipments[[#This Row],[Boxes]]*_xlfn.XLOOKUP(shipments[[#This Row],[Product]],products[Product], products[Cost per box])</f>
        <v>2293.36</v>
      </c>
    </row>
    <row r="288" spans="3:10" x14ac:dyDescent="0.3">
      <c r="C288" t="s">
        <v>65</v>
      </c>
      <c r="D288" t="s">
        <v>39</v>
      </c>
      <c r="E288" t="s">
        <v>32</v>
      </c>
      <c r="F288" s="7">
        <v>45008</v>
      </c>
      <c r="G288" s="4">
        <v>3703</v>
      </c>
      <c r="H288">
        <v>169</v>
      </c>
      <c r="I288" t="str">
        <f>TRIM(shipments[[#This Row],[Geography]])</f>
        <v>UK</v>
      </c>
      <c r="J288">
        <f>shipments[[#This Row],[Boxes]]*_xlfn.XLOOKUP(shipments[[#This Row],[Product]],products[Product], products[Cost per box])</f>
        <v>561.07999999999993</v>
      </c>
    </row>
    <row r="289" spans="3:10" x14ac:dyDescent="0.3">
      <c r="C289" t="s">
        <v>9</v>
      </c>
      <c r="D289" t="s">
        <v>113</v>
      </c>
      <c r="E289" t="s">
        <v>22</v>
      </c>
      <c r="F289" s="7">
        <v>44682</v>
      </c>
      <c r="G289" s="4">
        <v>2177</v>
      </c>
      <c r="H289">
        <v>562</v>
      </c>
      <c r="I289" t="str">
        <f>TRIM(shipments[[#This Row],[Geography]])</f>
        <v>New Zealand</v>
      </c>
      <c r="J289">
        <f>shipments[[#This Row],[Boxes]]*_xlfn.XLOOKUP(shipments[[#This Row],[Product]],products[Product], products[Cost per box])</f>
        <v>5749.26</v>
      </c>
    </row>
    <row r="290" spans="3:10" x14ac:dyDescent="0.3">
      <c r="C290" t="s">
        <v>10</v>
      </c>
      <c r="D290" t="s">
        <v>38</v>
      </c>
      <c r="E290" t="s">
        <v>29</v>
      </c>
      <c r="F290" s="7">
        <v>44836</v>
      </c>
      <c r="G290" s="4">
        <v>1309</v>
      </c>
      <c r="H290">
        <v>166</v>
      </c>
      <c r="I290" t="str">
        <f>TRIM(shipments[[#This Row],[Geography]])</f>
        <v>Australia</v>
      </c>
      <c r="J290">
        <f>shipments[[#This Row],[Boxes]]*_xlfn.XLOOKUP(shipments[[#This Row],[Product]],products[Product], products[Cost per box])</f>
        <v>1128.8</v>
      </c>
    </row>
    <row r="291" spans="3:10" x14ac:dyDescent="0.3">
      <c r="C291" t="s">
        <v>7</v>
      </c>
      <c r="D291" t="s">
        <v>36</v>
      </c>
      <c r="E291" t="s">
        <v>19</v>
      </c>
      <c r="F291" s="7">
        <v>45098</v>
      </c>
      <c r="G291" s="4">
        <v>14434</v>
      </c>
      <c r="H291">
        <v>177</v>
      </c>
      <c r="I291" t="str">
        <f>TRIM(shipments[[#This Row],[Geography]])</f>
        <v>Canada</v>
      </c>
      <c r="J291">
        <f>shipments[[#This Row],[Boxes]]*_xlfn.XLOOKUP(shipments[[#This Row],[Product]],products[Product], products[Cost per box])</f>
        <v>1368.21</v>
      </c>
    </row>
    <row r="292" spans="3:10" x14ac:dyDescent="0.3">
      <c r="C292" t="s">
        <v>10</v>
      </c>
      <c r="D292" t="s">
        <v>36</v>
      </c>
      <c r="E292" t="s">
        <v>31</v>
      </c>
      <c r="F292" s="7">
        <v>44973</v>
      </c>
      <c r="G292" s="4">
        <v>6748</v>
      </c>
      <c r="H292">
        <v>844</v>
      </c>
      <c r="I292" t="str">
        <f>TRIM(shipments[[#This Row],[Geography]])</f>
        <v>Canada</v>
      </c>
      <c r="J292">
        <f>shipments[[#This Row],[Boxes]]*_xlfn.XLOOKUP(shipments[[#This Row],[Product]],products[Product], products[Cost per box])</f>
        <v>2329.4399999999996</v>
      </c>
    </row>
    <row r="293" spans="3:10" x14ac:dyDescent="0.3">
      <c r="C293" t="s">
        <v>8</v>
      </c>
      <c r="D293" t="s">
        <v>35</v>
      </c>
      <c r="E293" t="s">
        <v>30</v>
      </c>
      <c r="F293" s="7">
        <v>44658</v>
      </c>
      <c r="G293" s="4">
        <v>8253</v>
      </c>
      <c r="H293">
        <v>1429</v>
      </c>
      <c r="I293" t="str">
        <f>TRIM(shipments[[#This Row],[Geography]])</f>
        <v>USA</v>
      </c>
      <c r="J293">
        <f>shipments[[#This Row],[Boxes]]*_xlfn.XLOOKUP(shipments[[#This Row],[Product]],products[Product], products[Cost per box])</f>
        <v>7202.16</v>
      </c>
    </row>
    <row r="294" spans="3:10" x14ac:dyDescent="0.3">
      <c r="C294" t="s">
        <v>94</v>
      </c>
      <c r="D294" t="s">
        <v>34</v>
      </c>
      <c r="E294" t="s">
        <v>19</v>
      </c>
      <c r="F294" s="7">
        <v>45154</v>
      </c>
      <c r="G294" s="4">
        <v>6706</v>
      </c>
      <c r="H294">
        <v>1589</v>
      </c>
      <c r="I294" t="str">
        <f>TRIM(shipments[[#This Row],[Geography]])</f>
        <v>India</v>
      </c>
      <c r="J294">
        <f>shipments[[#This Row],[Boxes]]*_xlfn.XLOOKUP(shipments[[#This Row],[Product]],products[Product], products[Cost per box])</f>
        <v>12282.970000000001</v>
      </c>
    </row>
    <row r="295" spans="3:10" x14ac:dyDescent="0.3">
      <c r="C295" t="s">
        <v>10</v>
      </c>
      <c r="D295" t="s">
        <v>39</v>
      </c>
      <c r="E295" t="s">
        <v>33</v>
      </c>
      <c r="F295" s="7">
        <v>44964</v>
      </c>
      <c r="G295" s="4">
        <v>1827</v>
      </c>
      <c r="H295">
        <v>643</v>
      </c>
      <c r="I295" t="str">
        <f>TRIM(shipments[[#This Row],[Geography]])</f>
        <v>UK</v>
      </c>
      <c r="J295">
        <f>shipments[[#This Row],[Boxes]]*_xlfn.XLOOKUP(shipments[[#This Row],[Product]],products[Product], products[Cost per box])</f>
        <v>1703.95</v>
      </c>
    </row>
    <row r="296" spans="3:10" x14ac:dyDescent="0.3">
      <c r="C296" t="s">
        <v>71</v>
      </c>
      <c r="D296" t="s">
        <v>101</v>
      </c>
      <c r="E296" t="s">
        <v>27</v>
      </c>
      <c r="F296" s="7">
        <v>44911</v>
      </c>
      <c r="G296" s="4">
        <v>6615</v>
      </c>
      <c r="H296">
        <v>613</v>
      </c>
      <c r="I296" t="str">
        <f>TRIM(shipments[[#This Row],[Geography]])</f>
        <v>USA</v>
      </c>
      <c r="J296">
        <f>shipments[[#This Row],[Boxes]]*_xlfn.XLOOKUP(shipments[[#This Row],[Product]],products[Product], products[Cost per box])</f>
        <v>5866.41</v>
      </c>
    </row>
    <row r="297" spans="3:10" x14ac:dyDescent="0.3">
      <c r="C297" t="s">
        <v>68</v>
      </c>
      <c r="D297" t="s">
        <v>112</v>
      </c>
      <c r="E297" t="s">
        <v>26</v>
      </c>
      <c r="F297" s="7">
        <v>44697</v>
      </c>
      <c r="G297" s="4">
        <v>700</v>
      </c>
      <c r="H297">
        <v>1494</v>
      </c>
      <c r="I297" t="str">
        <f>TRIM(shipments[[#This Row],[Geography]])</f>
        <v>Australia</v>
      </c>
      <c r="J297">
        <f>shipments[[#This Row],[Boxes]]*_xlfn.XLOOKUP(shipments[[#This Row],[Product]],products[Product], products[Cost per box])</f>
        <v>18540.54</v>
      </c>
    </row>
    <row r="298" spans="3:10" x14ac:dyDescent="0.3">
      <c r="C298" t="s">
        <v>6</v>
      </c>
      <c r="D298" t="s">
        <v>39</v>
      </c>
      <c r="E298" t="s">
        <v>27</v>
      </c>
      <c r="F298" s="7">
        <v>45085</v>
      </c>
      <c r="G298" s="4">
        <v>2352</v>
      </c>
      <c r="H298">
        <v>161</v>
      </c>
      <c r="I298" t="str">
        <f>TRIM(shipments[[#This Row],[Geography]])</f>
        <v>UK</v>
      </c>
      <c r="J298">
        <f>shipments[[#This Row],[Boxes]]*_xlfn.XLOOKUP(shipments[[#This Row],[Product]],products[Product], products[Cost per box])</f>
        <v>1540.77</v>
      </c>
    </row>
    <row r="299" spans="3:10" x14ac:dyDescent="0.3">
      <c r="C299" t="s">
        <v>10</v>
      </c>
      <c r="D299" t="s">
        <v>107</v>
      </c>
      <c r="E299" t="s">
        <v>31</v>
      </c>
      <c r="F299" s="7">
        <v>44841</v>
      </c>
      <c r="G299" s="4">
        <v>6986</v>
      </c>
      <c r="H299">
        <v>62</v>
      </c>
      <c r="I299" t="str">
        <f>TRIM(shipments[[#This Row],[Geography]])</f>
        <v>UK</v>
      </c>
      <c r="J299">
        <f>shipments[[#This Row],[Boxes]]*_xlfn.XLOOKUP(shipments[[#This Row],[Product]],products[Product], products[Cost per box])</f>
        <v>171.11999999999998</v>
      </c>
    </row>
    <row r="300" spans="3:10" x14ac:dyDescent="0.3">
      <c r="C300" t="s">
        <v>65</v>
      </c>
      <c r="D300" t="s">
        <v>37</v>
      </c>
      <c r="E300" t="s">
        <v>28</v>
      </c>
      <c r="F300" s="7">
        <v>44929</v>
      </c>
      <c r="G300" s="4">
        <v>7728</v>
      </c>
      <c r="H300">
        <v>987</v>
      </c>
      <c r="I300" t="str">
        <f>TRIM(shipments[[#This Row],[Geography]])</f>
        <v>New Zealand</v>
      </c>
      <c r="J300">
        <f>shipments[[#This Row],[Boxes]]*_xlfn.XLOOKUP(shipments[[#This Row],[Product]],products[Product], products[Cost per box])</f>
        <v>8320.41</v>
      </c>
    </row>
    <row r="301" spans="3:10" x14ac:dyDescent="0.3">
      <c r="C301" t="s">
        <v>71</v>
      </c>
      <c r="D301" t="s">
        <v>34</v>
      </c>
      <c r="E301" t="s">
        <v>13</v>
      </c>
      <c r="F301" s="7">
        <v>45114</v>
      </c>
      <c r="G301" s="4">
        <v>1960</v>
      </c>
      <c r="H301">
        <v>435</v>
      </c>
      <c r="I301" t="str">
        <f>TRIM(shipments[[#This Row],[Geography]])</f>
        <v>India</v>
      </c>
      <c r="J301">
        <f>shipments[[#This Row],[Boxes]]*_xlfn.XLOOKUP(shipments[[#This Row],[Product]],products[Product], products[Cost per box])</f>
        <v>2288.1</v>
      </c>
    </row>
    <row r="302" spans="3:10" x14ac:dyDescent="0.3">
      <c r="C302" t="s">
        <v>6</v>
      </c>
      <c r="D302" t="s">
        <v>34</v>
      </c>
      <c r="E302" t="s">
        <v>32</v>
      </c>
      <c r="F302" s="7">
        <v>44780</v>
      </c>
      <c r="G302" s="4">
        <v>7140</v>
      </c>
      <c r="H302">
        <v>301</v>
      </c>
      <c r="I302" t="str">
        <f>TRIM(shipments[[#This Row],[Geography]])</f>
        <v>India</v>
      </c>
      <c r="J302">
        <f>shipments[[#This Row],[Boxes]]*_xlfn.XLOOKUP(shipments[[#This Row],[Product]],products[Product], products[Cost per box])</f>
        <v>999.31999999999994</v>
      </c>
    </row>
    <row r="303" spans="3:10" x14ac:dyDescent="0.3">
      <c r="C303" t="s">
        <v>2</v>
      </c>
      <c r="D303" t="s">
        <v>38</v>
      </c>
      <c r="E303" t="s">
        <v>19</v>
      </c>
      <c r="F303" s="7">
        <v>44950</v>
      </c>
      <c r="G303" s="4">
        <v>7161</v>
      </c>
      <c r="H303">
        <v>1194</v>
      </c>
      <c r="I303" t="str">
        <f>TRIM(shipments[[#This Row],[Geography]])</f>
        <v>Australia</v>
      </c>
      <c r="J303">
        <f>shipments[[#This Row],[Boxes]]*_xlfn.XLOOKUP(shipments[[#This Row],[Product]],products[Product], products[Cost per box])</f>
        <v>9229.6200000000008</v>
      </c>
    </row>
    <row r="304" spans="3:10" x14ac:dyDescent="0.3">
      <c r="C304" t="s">
        <v>9</v>
      </c>
      <c r="D304" t="s">
        <v>37</v>
      </c>
      <c r="E304" t="s">
        <v>26</v>
      </c>
      <c r="F304" s="7">
        <v>44964</v>
      </c>
      <c r="G304" s="4">
        <v>5978</v>
      </c>
      <c r="H304">
        <v>222</v>
      </c>
      <c r="I304" t="str">
        <f>TRIM(shipments[[#This Row],[Geography]])</f>
        <v>New Zealand</v>
      </c>
      <c r="J304">
        <f>shipments[[#This Row],[Boxes]]*_xlfn.XLOOKUP(shipments[[#This Row],[Product]],products[Product], products[Cost per box])</f>
        <v>2755.02</v>
      </c>
    </row>
    <row r="305" spans="3:10" x14ac:dyDescent="0.3">
      <c r="C305" t="s">
        <v>73</v>
      </c>
      <c r="D305" t="s">
        <v>36</v>
      </c>
      <c r="E305" t="s">
        <v>18</v>
      </c>
      <c r="F305" s="7">
        <v>45140</v>
      </c>
      <c r="G305" s="4">
        <v>1246</v>
      </c>
      <c r="H305">
        <v>96</v>
      </c>
      <c r="I305" t="str">
        <f>TRIM(shipments[[#This Row],[Geography]])</f>
        <v>Canada</v>
      </c>
      <c r="J305">
        <f>shipments[[#This Row],[Boxes]]*_xlfn.XLOOKUP(shipments[[#This Row],[Product]],products[Product], products[Cost per box])</f>
        <v>954.24</v>
      </c>
    </row>
    <row r="306" spans="3:10" x14ac:dyDescent="0.3">
      <c r="C306" t="s">
        <v>5</v>
      </c>
      <c r="D306" t="s">
        <v>36</v>
      </c>
      <c r="E306" t="s">
        <v>25</v>
      </c>
      <c r="F306" s="7">
        <v>44916</v>
      </c>
      <c r="G306" s="4">
        <v>903</v>
      </c>
      <c r="H306">
        <v>1647</v>
      </c>
      <c r="I306" t="str">
        <f>TRIM(shipments[[#This Row],[Geography]])</f>
        <v>Canada</v>
      </c>
      <c r="J306">
        <f>shipments[[#This Row],[Boxes]]*_xlfn.XLOOKUP(shipments[[#This Row],[Product]],products[Product], products[Cost per box])</f>
        <v>10590.21</v>
      </c>
    </row>
    <row r="307" spans="3:10" x14ac:dyDescent="0.3">
      <c r="C307" t="s">
        <v>10</v>
      </c>
      <c r="D307" t="s">
        <v>36</v>
      </c>
      <c r="E307" t="s">
        <v>19</v>
      </c>
      <c r="F307" s="7">
        <v>45002</v>
      </c>
      <c r="G307" s="4">
        <v>10493</v>
      </c>
      <c r="H307">
        <v>175</v>
      </c>
      <c r="I307" t="str">
        <f>TRIM(shipments[[#This Row],[Geography]])</f>
        <v>Canada</v>
      </c>
      <c r="J307">
        <f>shipments[[#This Row],[Boxes]]*_xlfn.XLOOKUP(shipments[[#This Row],[Product]],products[Product], products[Cost per box])</f>
        <v>1352.75</v>
      </c>
    </row>
    <row r="308" spans="3:10" x14ac:dyDescent="0.3">
      <c r="C308" t="s">
        <v>66</v>
      </c>
      <c r="D308" t="s">
        <v>37</v>
      </c>
      <c r="E308" t="s">
        <v>29</v>
      </c>
      <c r="F308" s="7">
        <v>44956</v>
      </c>
      <c r="G308" s="4">
        <v>6972</v>
      </c>
      <c r="H308">
        <v>363</v>
      </c>
      <c r="I308" t="str">
        <f>TRIM(shipments[[#This Row],[Geography]])</f>
        <v>New Zealand</v>
      </c>
      <c r="J308">
        <f>shipments[[#This Row],[Boxes]]*_xlfn.XLOOKUP(shipments[[#This Row],[Product]],products[Product], products[Cost per box])</f>
        <v>2468.4</v>
      </c>
    </row>
    <row r="309" spans="3:10" x14ac:dyDescent="0.3">
      <c r="C309" t="s">
        <v>68</v>
      </c>
      <c r="D309" t="s">
        <v>99</v>
      </c>
      <c r="E309" t="s">
        <v>17</v>
      </c>
      <c r="F309" s="7">
        <v>44756</v>
      </c>
      <c r="G309" s="4">
        <v>4431</v>
      </c>
      <c r="H309">
        <v>636</v>
      </c>
      <c r="I309" t="str">
        <f>TRIM(shipments[[#This Row],[Geography]])</f>
        <v>India</v>
      </c>
      <c r="J309">
        <f>shipments[[#This Row],[Boxes]]*_xlfn.XLOOKUP(shipments[[#This Row],[Product]],products[Product], products[Cost per box])</f>
        <v>4013.16</v>
      </c>
    </row>
    <row r="310" spans="3:10" x14ac:dyDescent="0.3">
      <c r="C310" t="s">
        <v>68</v>
      </c>
      <c r="D310" t="s">
        <v>109</v>
      </c>
      <c r="E310" t="s">
        <v>19</v>
      </c>
      <c r="F310" s="7">
        <v>44747</v>
      </c>
      <c r="G310" s="4">
        <v>1064</v>
      </c>
      <c r="H310">
        <v>308</v>
      </c>
      <c r="I310" t="str">
        <f>TRIM(shipments[[#This Row],[Geography]])</f>
        <v>India</v>
      </c>
      <c r="J310">
        <f>shipments[[#This Row],[Boxes]]*_xlfn.XLOOKUP(shipments[[#This Row],[Product]],products[Product], products[Cost per box])</f>
        <v>2380.84</v>
      </c>
    </row>
    <row r="311" spans="3:10" x14ac:dyDescent="0.3">
      <c r="C311" t="s">
        <v>74</v>
      </c>
      <c r="D311" t="s">
        <v>34</v>
      </c>
      <c r="E311" t="s">
        <v>25</v>
      </c>
      <c r="F311" s="7">
        <v>44765</v>
      </c>
      <c r="G311" s="4">
        <v>1505</v>
      </c>
      <c r="H311">
        <v>567</v>
      </c>
      <c r="I311" t="str">
        <f>TRIM(shipments[[#This Row],[Geography]])</f>
        <v>India</v>
      </c>
      <c r="J311">
        <f>shipments[[#This Row],[Boxes]]*_xlfn.XLOOKUP(shipments[[#This Row],[Product]],products[Product], products[Cost per box])</f>
        <v>3645.81</v>
      </c>
    </row>
    <row r="312" spans="3:10" x14ac:dyDescent="0.3">
      <c r="C312" t="s">
        <v>70</v>
      </c>
      <c r="D312" t="s">
        <v>111</v>
      </c>
      <c r="E312" t="s">
        <v>33</v>
      </c>
      <c r="F312" s="7">
        <v>44692</v>
      </c>
      <c r="G312" s="4">
        <v>126</v>
      </c>
      <c r="H312">
        <v>393</v>
      </c>
      <c r="I312" t="str">
        <f>TRIM(shipments[[#This Row],[Geography]])</f>
        <v>New Zealand</v>
      </c>
      <c r="J312">
        <f>shipments[[#This Row],[Boxes]]*_xlfn.XLOOKUP(shipments[[#This Row],[Product]],products[Product], products[Cost per box])</f>
        <v>1041.45</v>
      </c>
    </row>
    <row r="313" spans="3:10" x14ac:dyDescent="0.3">
      <c r="C313" t="s">
        <v>5</v>
      </c>
      <c r="D313" t="s">
        <v>34</v>
      </c>
      <c r="E313" t="s">
        <v>30</v>
      </c>
      <c r="F313" s="7">
        <v>45007</v>
      </c>
      <c r="G313" s="4">
        <v>1610</v>
      </c>
      <c r="H313">
        <v>95</v>
      </c>
      <c r="I313" t="str">
        <f>TRIM(shipments[[#This Row],[Geography]])</f>
        <v>India</v>
      </c>
      <c r="J313">
        <f>shipments[[#This Row],[Boxes]]*_xlfn.XLOOKUP(shipments[[#This Row],[Product]],products[Product], products[Cost per box])</f>
        <v>478.8</v>
      </c>
    </row>
    <row r="314" spans="3:10" x14ac:dyDescent="0.3">
      <c r="C314" t="s">
        <v>70</v>
      </c>
      <c r="D314" t="s">
        <v>101</v>
      </c>
      <c r="E314" t="s">
        <v>18</v>
      </c>
      <c r="F314" s="7">
        <v>44736</v>
      </c>
      <c r="G314" s="4">
        <v>1981</v>
      </c>
      <c r="H314">
        <v>202</v>
      </c>
      <c r="I314" t="str">
        <f>TRIM(shipments[[#This Row],[Geography]])</f>
        <v>USA</v>
      </c>
      <c r="J314">
        <f>shipments[[#This Row],[Boxes]]*_xlfn.XLOOKUP(shipments[[#This Row],[Product]],products[Product], products[Cost per box])</f>
        <v>2007.8799999999999</v>
      </c>
    </row>
    <row r="315" spans="3:10" x14ac:dyDescent="0.3">
      <c r="C315" t="s">
        <v>67</v>
      </c>
      <c r="D315" t="s">
        <v>101</v>
      </c>
      <c r="E315" t="s">
        <v>27</v>
      </c>
      <c r="F315" s="7">
        <v>44839</v>
      </c>
      <c r="G315" s="4">
        <v>2282</v>
      </c>
      <c r="H315">
        <v>266</v>
      </c>
      <c r="I315" t="str">
        <f>TRIM(shipments[[#This Row],[Geography]])</f>
        <v>USA</v>
      </c>
      <c r="J315">
        <f>shipments[[#This Row],[Boxes]]*_xlfn.XLOOKUP(shipments[[#This Row],[Product]],products[Product], products[Cost per box])</f>
        <v>2545.62</v>
      </c>
    </row>
    <row r="316" spans="3:10" x14ac:dyDescent="0.3">
      <c r="C316" t="s">
        <v>2</v>
      </c>
      <c r="D316" t="s">
        <v>109</v>
      </c>
      <c r="E316" t="s">
        <v>13</v>
      </c>
      <c r="F316" s="7">
        <v>44870</v>
      </c>
      <c r="G316" s="4">
        <v>2758</v>
      </c>
      <c r="H316">
        <v>202</v>
      </c>
      <c r="I316" t="str">
        <f>TRIM(shipments[[#This Row],[Geography]])</f>
        <v>India</v>
      </c>
      <c r="J316">
        <f>shipments[[#This Row],[Boxes]]*_xlfn.XLOOKUP(shipments[[#This Row],[Product]],products[Product], products[Cost per box])</f>
        <v>1062.52</v>
      </c>
    </row>
    <row r="317" spans="3:10" x14ac:dyDescent="0.3">
      <c r="C317" t="s">
        <v>8</v>
      </c>
      <c r="D317" t="s">
        <v>104</v>
      </c>
      <c r="E317" t="s">
        <v>27</v>
      </c>
      <c r="F317" s="7">
        <v>44923</v>
      </c>
      <c r="G317" s="4">
        <v>11312</v>
      </c>
      <c r="H317">
        <v>15</v>
      </c>
      <c r="I317" t="str">
        <f>TRIM(shipments[[#This Row],[Geography]])</f>
        <v>Australia</v>
      </c>
      <c r="J317">
        <f>shipments[[#This Row],[Boxes]]*_xlfn.XLOOKUP(shipments[[#This Row],[Product]],products[Product], products[Cost per box])</f>
        <v>143.55000000000001</v>
      </c>
    </row>
    <row r="318" spans="3:10" x14ac:dyDescent="0.3">
      <c r="C318" t="s">
        <v>65</v>
      </c>
      <c r="D318" t="s">
        <v>107</v>
      </c>
      <c r="E318" t="s">
        <v>30</v>
      </c>
      <c r="F318" s="7">
        <v>44731</v>
      </c>
      <c r="G318" s="4">
        <v>189</v>
      </c>
      <c r="H318">
        <v>202</v>
      </c>
      <c r="I318" t="str">
        <f>TRIM(shipments[[#This Row],[Geography]])</f>
        <v>UK</v>
      </c>
      <c r="J318">
        <f>shipments[[#This Row],[Boxes]]*_xlfn.XLOOKUP(shipments[[#This Row],[Product]],products[Product], products[Cost per box])</f>
        <v>1018.08</v>
      </c>
    </row>
    <row r="319" spans="3:10" x14ac:dyDescent="0.3">
      <c r="C319" t="s">
        <v>67</v>
      </c>
      <c r="D319" t="s">
        <v>107</v>
      </c>
      <c r="E319" t="s">
        <v>18</v>
      </c>
      <c r="F319" s="7">
        <v>44846</v>
      </c>
      <c r="G319" s="4">
        <v>2380</v>
      </c>
      <c r="H319">
        <v>186</v>
      </c>
      <c r="I319" t="str">
        <f>TRIM(shipments[[#This Row],[Geography]])</f>
        <v>UK</v>
      </c>
      <c r="J319">
        <f>shipments[[#This Row],[Boxes]]*_xlfn.XLOOKUP(shipments[[#This Row],[Product]],products[Product], products[Cost per box])</f>
        <v>1848.84</v>
      </c>
    </row>
    <row r="320" spans="3:10" x14ac:dyDescent="0.3">
      <c r="C320" t="s">
        <v>70</v>
      </c>
      <c r="D320" t="s">
        <v>112</v>
      </c>
      <c r="E320" t="s">
        <v>27</v>
      </c>
      <c r="F320" s="7">
        <v>44696</v>
      </c>
      <c r="G320" s="4">
        <v>4641</v>
      </c>
      <c r="H320">
        <v>30</v>
      </c>
      <c r="I320" t="str">
        <f>TRIM(shipments[[#This Row],[Geography]])</f>
        <v>Australia</v>
      </c>
      <c r="J320">
        <f>shipments[[#This Row],[Boxes]]*_xlfn.XLOOKUP(shipments[[#This Row],[Product]],products[Product], products[Cost per box])</f>
        <v>287.10000000000002</v>
      </c>
    </row>
    <row r="321" spans="3:10" x14ac:dyDescent="0.3">
      <c r="C321" t="s">
        <v>66</v>
      </c>
      <c r="D321" t="s">
        <v>37</v>
      </c>
      <c r="E321" t="s">
        <v>21</v>
      </c>
      <c r="F321" s="7">
        <v>44998</v>
      </c>
      <c r="G321" s="4">
        <v>2422</v>
      </c>
      <c r="H321">
        <v>319</v>
      </c>
      <c r="I321" t="str">
        <f>TRIM(shipments[[#This Row],[Geography]])</f>
        <v>New Zealand</v>
      </c>
      <c r="J321">
        <f>shipments[[#This Row],[Boxes]]*_xlfn.XLOOKUP(shipments[[#This Row],[Product]],products[Product], products[Cost per box])</f>
        <v>2622.1800000000003</v>
      </c>
    </row>
    <row r="322" spans="3:10" x14ac:dyDescent="0.3">
      <c r="C322" t="s">
        <v>64</v>
      </c>
      <c r="D322" t="s">
        <v>34</v>
      </c>
      <c r="E322" t="s">
        <v>4</v>
      </c>
      <c r="F322" s="7">
        <v>45006</v>
      </c>
      <c r="G322" s="4">
        <v>364</v>
      </c>
      <c r="H322">
        <v>115</v>
      </c>
      <c r="I322" t="str">
        <f>TRIM(shipments[[#This Row],[Geography]])</f>
        <v>India</v>
      </c>
      <c r="J322">
        <f>shipments[[#This Row],[Boxes]]*_xlfn.XLOOKUP(shipments[[#This Row],[Product]],products[Product], products[Cost per box])</f>
        <v>592.25</v>
      </c>
    </row>
    <row r="323" spans="3:10" x14ac:dyDescent="0.3">
      <c r="C323" t="s">
        <v>92</v>
      </c>
      <c r="D323" t="s">
        <v>38</v>
      </c>
      <c r="E323" t="s">
        <v>16</v>
      </c>
      <c r="F323" s="7">
        <v>45077</v>
      </c>
      <c r="G323" s="4">
        <v>3451</v>
      </c>
      <c r="H323">
        <v>337</v>
      </c>
      <c r="I323" t="str">
        <f>TRIM(shipments[[#This Row],[Geography]])</f>
        <v>Australia</v>
      </c>
      <c r="J323">
        <f>shipments[[#This Row],[Boxes]]*_xlfn.XLOOKUP(shipments[[#This Row],[Product]],products[Product], products[Cost per box])</f>
        <v>1927.6399999999999</v>
      </c>
    </row>
    <row r="324" spans="3:10" x14ac:dyDescent="0.3">
      <c r="C324" t="s">
        <v>8</v>
      </c>
      <c r="D324" t="s">
        <v>100</v>
      </c>
      <c r="E324" t="s">
        <v>23</v>
      </c>
      <c r="F324" s="7">
        <v>44736</v>
      </c>
      <c r="G324" s="4">
        <v>2198</v>
      </c>
      <c r="H324">
        <v>189</v>
      </c>
      <c r="I324" t="str">
        <f>TRIM(shipments[[#This Row],[Geography]])</f>
        <v>India</v>
      </c>
      <c r="J324">
        <f>shipments[[#This Row],[Boxes]]*_xlfn.XLOOKUP(shipments[[#This Row],[Product]],products[Product], products[Cost per box])</f>
        <v>895.86</v>
      </c>
    </row>
    <row r="325" spans="3:10" x14ac:dyDescent="0.3">
      <c r="C325" t="s">
        <v>71</v>
      </c>
      <c r="D325" t="s">
        <v>38</v>
      </c>
      <c r="E325" t="s">
        <v>28</v>
      </c>
      <c r="F325" s="7">
        <v>45119</v>
      </c>
      <c r="G325" s="4">
        <v>12131</v>
      </c>
      <c r="H325">
        <v>363</v>
      </c>
      <c r="I325" t="str">
        <f>TRIM(shipments[[#This Row],[Geography]])</f>
        <v>Australia</v>
      </c>
      <c r="J325">
        <f>shipments[[#This Row],[Boxes]]*_xlfn.XLOOKUP(shipments[[#This Row],[Product]],products[Product], products[Cost per box])</f>
        <v>3060.0899999999997</v>
      </c>
    </row>
    <row r="326" spans="3:10" x14ac:dyDescent="0.3">
      <c r="C326" t="s">
        <v>3</v>
      </c>
      <c r="D326" t="s">
        <v>109</v>
      </c>
      <c r="E326" t="s">
        <v>23</v>
      </c>
      <c r="F326" s="7">
        <v>44685</v>
      </c>
      <c r="G326" s="4">
        <v>7518</v>
      </c>
      <c r="H326">
        <v>251</v>
      </c>
      <c r="I326" t="str">
        <f>TRIM(shipments[[#This Row],[Geography]])</f>
        <v>India</v>
      </c>
      <c r="J326">
        <f>shipments[[#This Row],[Boxes]]*_xlfn.XLOOKUP(shipments[[#This Row],[Product]],products[Product], products[Cost per box])</f>
        <v>1189.74</v>
      </c>
    </row>
    <row r="327" spans="3:10" x14ac:dyDescent="0.3">
      <c r="C327" t="s">
        <v>3</v>
      </c>
      <c r="D327" t="s">
        <v>38</v>
      </c>
      <c r="E327" t="s">
        <v>28</v>
      </c>
      <c r="F327" s="7">
        <v>45044</v>
      </c>
      <c r="G327" s="4">
        <v>4746</v>
      </c>
      <c r="H327">
        <v>402</v>
      </c>
      <c r="I327" t="str">
        <f>TRIM(shipments[[#This Row],[Geography]])</f>
        <v>Australia</v>
      </c>
      <c r="J327">
        <f>shipments[[#This Row],[Boxes]]*_xlfn.XLOOKUP(shipments[[#This Row],[Product]],products[Product], products[Cost per box])</f>
        <v>3388.8599999999997</v>
      </c>
    </row>
    <row r="328" spans="3:10" x14ac:dyDescent="0.3">
      <c r="C328" t="s">
        <v>95</v>
      </c>
      <c r="D328" t="s">
        <v>37</v>
      </c>
      <c r="E328" t="s">
        <v>20</v>
      </c>
      <c r="F328" s="7">
        <v>45050</v>
      </c>
      <c r="G328" s="4">
        <v>10808</v>
      </c>
      <c r="H328">
        <v>1201</v>
      </c>
      <c r="I328" t="str">
        <f>TRIM(shipments[[#This Row],[Geography]])</f>
        <v>New Zealand</v>
      </c>
      <c r="J328">
        <f>shipments[[#This Row],[Boxes]]*_xlfn.XLOOKUP(shipments[[#This Row],[Product]],products[Product], products[Cost per box])</f>
        <v>4419.68</v>
      </c>
    </row>
    <row r="329" spans="3:10" x14ac:dyDescent="0.3">
      <c r="C329" t="s">
        <v>3</v>
      </c>
      <c r="D329" t="s">
        <v>37</v>
      </c>
      <c r="E329" t="s">
        <v>29</v>
      </c>
      <c r="F329" s="7">
        <v>45103</v>
      </c>
      <c r="G329" s="4">
        <v>8106</v>
      </c>
      <c r="H329">
        <v>479</v>
      </c>
      <c r="I329" t="str">
        <f>TRIM(shipments[[#This Row],[Geography]])</f>
        <v>New Zealand</v>
      </c>
      <c r="J329">
        <f>shipments[[#This Row],[Boxes]]*_xlfn.XLOOKUP(shipments[[#This Row],[Product]],products[Product], products[Cost per box])</f>
        <v>3257.2</v>
      </c>
    </row>
    <row r="330" spans="3:10" x14ac:dyDescent="0.3">
      <c r="C330" t="s">
        <v>6</v>
      </c>
      <c r="D330" t="s">
        <v>103</v>
      </c>
      <c r="E330" t="s">
        <v>26</v>
      </c>
      <c r="F330" s="7">
        <v>44691</v>
      </c>
      <c r="G330" s="4">
        <v>8078</v>
      </c>
      <c r="H330">
        <v>1236</v>
      </c>
      <c r="I330" t="str">
        <f>TRIM(shipments[[#This Row],[Geography]])</f>
        <v>Canada</v>
      </c>
      <c r="J330">
        <f>shipments[[#This Row],[Boxes]]*_xlfn.XLOOKUP(shipments[[#This Row],[Product]],products[Product], products[Cost per box])</f>
        <v>15338.76</v>
      </c>
    </row>
    <row r="331" spans="3:10" x14ac:dyDescent="0.3">
      <c r="C331" t="s">
        <v>70</v>
      </c>
      <c r="D331" t="s">
        <v>36</v>
      </c>
      <c r="E331" t="s">
        <v>20</v>
      </c>
      <c r="F331" s="7">
        <v>45169</v>
      </c>
      <c r="G331" s="4">
        <v>2492</v>
      </c>
      <c r="H331">
        <v>255</v>
      </c>
      <c r="I331" t="str">
        <f>TRIM(shipments[[#This Row],[Geography]])</f>
        <v>Canada</v>
      </c>
      <c r="J331">
        <f>shipments[[#This Row],[Boxes]]*_xlfn.XLOOKUP(shipments[[#This Row],[Product]],products[Product], products[Cost per box])</f>
        <v>938.40000000000009</v>
      </c>
    </row>
    <row r="332" spans="3:10" x14ac:dyDescent="0.3">
      <c r="C332" t="s">
        <v>94</v>
      </c>
      <c r="D332" t="s">
        <v>37</v>
      </c>
      <c r="E332" t="s">
        <v>17</v>
      </c>
      <c r="F332" s="7">
        <v>45147</v>
      </c>
      <c r="G332" s="4">
        <v>4102</v>
      </c>
      <c r="H332">
        <v>228</v>
      </c>
      <c r="I332" t="str">
        <f>TRIM(shipments[[#This Row],[Geography]])</f>
        <v>New Zealand</v>
      </c>
      <c r="J332">
        <f>shipments[[#This Row],[Boxes]]*_xlfn.XLOOKUP(shipments[[#This Row],[Product]],products[Product], products[Cost per box])</f>
        <v>1438.6799999999998</v>
      </c>
    </row>
    <row r="333" spans="3:10" x14ac:dyDescent="0.3">
      <c r="C333" t="s">
        <v>71</v>
      </c>
      <c r="D333" t="s">
        <v>35</v>
      </c>
      <c r="E333" t="s">
        <v>18</v>
      </c>
      <c r="F333" s="7">
        <v>45124</v>
      </c>
      <c r="G333" s="4">
        <v>10045</v>
      </c>
      <c r="H333">
        <v>838</v>
      </c>
      <c r="I333" t="str">
        <f>TRIM(shipments[[#This Row],[Geography]])</f>
        <v>USA</v>
      </c>
      <c r="J333">
        <f>shipments[[#This Row],[Boxes]]*_xlfn.XLOOKUP(shipments[[#This Row],[Product]],products[Product], products[Cost per box])</f>
        <v>8329.7199999999993</v>
      </c>
    </row>
    <row r="334" spans="3:10" x14ac:dyDescent="0.3">
      <c r="C334" t="s">
        <v>8</v>
      </c>
      <c r="D334" t="s">
        <v>105</v>
      </c>
      <c r="E334" t="s">
        <v>22</v>
      </c>
      <c r="F334" s="7">
        <v>44813</v>
      </c>
      <c r="G334" s="4">
        <v>3780</v>
      </c>
      <c r="H334">
        <v>157</v>
      </c>
      <c r="I334" t="str">
        <f>TRIM(shipments[[#This Row],[Geography]])</f>
        <v>Canada</v>
      </c>
      <c r="J334">
        <f>shipments[[#This Row],[Boxes]]*_xlfn.XLOOKUP(shipments[[#This Row],[Product]],products[Product], products[Cost per box])</f>
        <v>1606.1100000000001</v>
      </c>
    </row>
    <row r="335" spans="3:10" x14ac:dyDescent="0.3">
      <c r="C335" t="s">
        <v>72</v>
      </c>
      <c r="D335" t="s">
        <v>34</v>
      </c>
      <c r="E335" t="s">
        <v>22</v>
      </c>
      <c r="F335" s="7">
        <v>45086</v>
      </c>
      <c r="G335" s="4">
        <v>833</v>
      </c>
      <c r="H335">
        <v>210</v>
      </c>
      <c r="I335" t="str">
        <f>TRIM(shipments[[#This Row],[Geography]])</f>
        <v>India</v>
      </c>
      <c r="J335">
        <f>shipments[[#This Row],[Boxes]]*_xlfn.XLOOKUP(shipments[[#This Row],[Product]],products[Product], products[Cost per box])</f>
        <v>2148.3000000000002</v>
      </c>
    </row>
    <row r="336" spans="3:10" x14ac:dyDescent="0.3">
      <c r="C336" t="s">
        <v>73</v>
      </c>
      <c r="D336" t="s">
        <v>107</v>
      </c>
      <c r="E336" t="s">
        <v>23</v>
      </c>
      <c r="F336" s="7">
        <v>44663</v>
      </c>
      <c r="G336" s="4">
        <v>6531</v>
      </c>
      <c r="H336">
        <v>260</v>
      </c>
      <c r="I336" t="str">
        <f>TRIM(shipments[[#This Row],[Geography]])</f>
        <v>UK</v>
      </c>
      <c r="J336">
        <f>shipments[[#This Row],[Boxes]]*_xlfn.XLOOKUP(shipments[[#This Row],[Product]],products[Product], products[Cost per box])</f>
        <v>1232.4000000000001</v>
      </c>
    </row>
    <row r="337" spans="3:10" x14ac:dyDescent="0.3">
      <c r="C337" t="s">
        <v>72</v>
      </c>
      <c r="D337" t="s">
        <v>36</v>
      </c>
      <c r="E337" t="s">
        <v>16</v>
      </c>
      <c r="F337" s="7">
        <v>45030</v>
      </c>
      <c r="G337" s="4">
        <v>2394</v>
      </c>
      <c r="H337">
        <v>283</v>
      </c>
      <c r="I337" t="str">
        <f>TRIM(shipments[[#This Row],[Geography]])</f>
        <v>Canada</v>
      </c>
      <c r="J337">
        <f>shipments[[#This Row],[Boxes]]*_xlfn.XLOOKUP(shipments[[#This Row],[Product]],products[Product], products[Cost per box])</f>
        <v>1618.76</v>
      </c>
    </row>
    <row r="338" spans="3:10" x14ac:dyDescent="0.3">
      <c r="C338" t="s">
        <v>67</v>
      </c>
      <c r="D338" t="s">
        <v>34</v>
      </c>
      <c r="E338" t="s">
        <v>25</v>
      </c>
      <c r="F338" s="7">
        <v>44935</v>
      </c>
      <c r="G338" s="4">
        <v>497</v>
      </c>
      <c r="H338">
        <v>1461</v>
      </c>
      <c r="I338" t="str">
        <f>TRIM(shipments[[#This Row],[Geography]])</f>
        <v>India</v>
      </c>
      <c r="J338">
        <f>shipments[[#This Row],[Boxes]]*_xlfn.XLOOKUP(shipments[[#This Row],[Product]],products[Product], products[Cost per box])</f>
        <v>9394.23</v>
      </c>
    </row>
    <row r="339" spans="3:10" x14ac:dyDescent="0.3">
      <c r="C339" t="s">
        <v>9</v>
      </c>
      <c r="D339" t="s">
        <v>102</v>
      </c>
      <c r="E339" t="s">
        <v>27</v>
      </c>
      <c r="F339" s="7">
        <v>44676</v>
      </c>
      <c r="G339" s="4">
        <v>7728</v>
      </c>
      <c r="H339">
        <v>287</v>
      </c>
      <c r="I339" t="str">
        <f>TRIM(shipments[[#This Row],[Geography]])</f>
        <v>New Zealand</v>
      </c>
      <c r="J339">
        <f>shipments[[#This Row],[Boxes]]*_xlfn.XLOOKUP(shipments[[#This Row],[Product]],products[Product], products[Cost per box])</f>
        <v>2746.59</v>
      </c>
    </row>
    <row r="340" spans="3:10" x14ac:dyDescent="0.3">
      <c r="C340" t="s">
        <v>3</v>
      </c>
      <c r="D340" t="s">
        <v>36</v>
      </c>
      <c r="E340" t="s">
        <v>23</v>
      </c>
      <c r="F340" s="7">
        <v>45058</v>
      </c>
      <c r="G340" s="4">
        <v>742</v>
      </c>
      <c r="H340">
        <v>291</v>
      </c>
      <c r="I340" t="str">
        <f>TRIM(shipments[[#This Row],[Geography]])</f>
        <v>Canada</v>
      </c>
      <c r="J340">
        <f>shipments[[#This Row],[Boxes]]*_xlfn.XLOOKUP(shipments[[#This Row],[Product]],products[Product], products[Cost per box])</f>
        <v>1379.3400000000001</v>
      </c>
    </row>
    <row r="341" spans="3:10" x14ac:dyDescent="0.3">
      <c r="C341" t="s">
        <v>70</v>
      </c>
      <c r="D341" t="s">
        <v>103</v>
      </c>
      <c r="E341" t="s">
        <v>26</v>
      </c>
      <c r="F341" s="7">
        <v>44723</v>
      </c>
      <c r="G341" s="4">
        <v>4298</v>
      </c>
      <c r="H341">
        <v>676</v>
      </c>
      <c r="I341" t="str">
        <f>TRIM(shipments[[#This Row],[Geography]])</f>
        <v>Canada</v>
      </c>
      <c r="J341">
        <f>shipments[[#This Row],[Boxes]]*_xlfn.XLOOKUP(shipments[[#This Row],[Product]],products[Product], products[Cost per box])</f>
        <v>8389.16</v>
      </c>
    </row>
    <row r="342" spans="3:10" x14ac:dyDescent="0.3">
      <c r="C342" t="s">
        <v>72</v>
      </c>
      <c r="D342" t="s">
        <v>35</v>
      </c>
      <c r="E342" t="s">
        <v>28</v>
      </c>
      <c r="F342" s="7">
        <v>45106</v>
      </c>
      <c r="G342" s="4">
        <v>322</v>
      </c>
      <c r="H342">
        <v>13</v>
      </c>
      <c r="I342" t="str">
        <f>TRIM(shipments[[#This Row],[Geography]])</f>
        <v>USA</v>
      </c>
      <c r="J342">
        <f>shipments[[#This Row],[Boxes]]*_xlfn.XLOOKUP(shipments[[#This Row],[Product]],products[Product], products[Cost per box])</f>
        <v>109.59</v>
      </c>
    </row>
    <row r="343" spans="3:10" x14ac:dyDescent="0.3">
      <c r="C343" t="s">
        <v>69</v>
      </c>
      <c r="D343" t="s">
        <v>34</v>
      </c>
      <c r="E343" t="s">
        <v>32</v>
      </c>
      <c r="F343" s="7">
        <v>45110</v>
      </c>
      <c r="G343" s="4">
        <v>12957</v>
      </c>
      <c r="H343">
        <v>564</v>
      </c>
      <c r="I343" t="str">
        <f>TRIM(shipments[[#This Row],[Geography]])</f>
        <v>India</v>
      </c>
      <c r="J343">
        <f>shipments[[#This Row],[Boxes]]*_xlfn.XLOOKUP(shipments[[#This Row],[Product]],products[Product], products[Cost per box])</f>
        <v>1872.48</v>
      </c>
    </row>
    <row r="344" spans="3:10" x14ac:dyDescent="0.3">
      <c r="C344" t="s">
        <v>3</v>
      </c>
      <c r="D344" t="s">
        <v>38</v>
      </c>
      <c r="E344" t="s">
        <v>25</v>
      </c>
      <c r="F344" s="7">
        <v>45149</v>
      </c>
      <c r="G344" s="4">
        <v>9975</v>
      </c>
      <c r="H344">
        <v>56</v>
      </c>
      <c r="I344" t="str">
        <f>TRIM(shipments[[#This Row],[Geography]])</f>
        <v>Australia</v>
      </c>
      <c r="J344">
        <f>shipments[[#This Row],[Boxes]]*_xlfn.XLOOKUP(shipments[[#This Row],[Product]],products[Product], products[Cost per box])</f>
        <v>360.08</v>
      </c>
    </row>
    <row r="345" spans="3:10" x14ac:dyDescent="0.3">
      <c r="C345" t="s">
        <v>72</v>
      </c>
      <c r="D345" t="s">
        <v>115</v>
      </c>
      <c r="E345" t="s">
        <v>24</v>
      </c>
      <c r="F345" s="7">
        <v>44864</v>
      </c>
      <c r="G345" s="4">
        <v>7406</v>
      </c>
      <c r="H345">
        <v>481</v>
      </c>
      <c r="I345" t="str">
        <f>TRIM(shipments[[#This Row],[Geography]])</f>
        <v>Australia</v>
      </c>
      <c r="J345">
        <f>shipments[[#This Row],[Boxes]]*_xlfn.XLOOKUP(shipments[[#This Row],[Product]],products[Product], products[Cost per box])</f>
        <v>5055.3099999999995</v>
      </c>
    </row>
    <row r="346" spans="3:10" x14ac:dyDescent="0.3">
      <c r="C346" t="s">
        <v>2</v>
      </c>
      <c r="D346" t="s">
        <v>37</v>
      </c>
      <c r="E346" t="s">
        <v>15</v>
      </c>
      <c r="F346" s="7">
        <v>45075</v>
      </c>
      <c r="G346" s="4">
        <v>10192</v>
      </c>
      <c r="H346">
        <v>378</v>
      </c>
      <c r="I346" t="str">
        <f>TRIM(shipments[[#This Row],[Geography]])</f>
        <v>New Zealand</v>
      </c>
      <c r="J346">
        <f>shipments[[#This Row],[Boxes]]*_xlfn.XLOOKUP(shipments[[#This Row],[Product]],products[Product], products[Cost per box])</f>
        <v>1455.3</v>
      </c>
    </row>
    <row r="347" spans="3:10" x14ac:dyDescent="0.3">
      <c r="C347" t="s">
        <v>6</v>
      </c>
      <c r="D347" t="s">
        <v>38</v>
      </c>
      <c r="E347" t="s">
        <v>13</v>
      </c>
      <c r="F347" s="7">
        <v>45139</v>
      </c>
      <c r="G347" s="4">
        <v>12362</v>
      </c>
      <c r="H347">
        <v>187</v>
      </c>
      <c r="I347" t="str">
        <f>TRIM(shipments[[#This Row],[Geography]])</f>
        <v>Australia</v>
      </c>
      <c r="J347">
        <f>shipments[[#This Row],[Boxes]]*_xlfn.XLOOKUP(shipments[[#This Row],[Product]],products[Product], products[Cost per box])</f>
        <v>983.62</v>
      </c>
    </row>
    <row r="348" spans="3:10" x14ac:dyDescent="0.3">
      <c r="C348" t="s">
        <v>66</v>
      </c>
      <c r="D348" t="s">
        <v>39</v>
      </c>
      <c r="E348" t="s">
        <v>24</v>
      </c>
      <c r="F348" s="7">
        <v>45008</v>
      </c>
      <c r="G348" s="4">
        <v>7224</v>
      </c>
      <c r="H348">
        <v>62</v>
      </c>
      <c r="I348" t="str">
        <f>TRIM(shipments[[#This Row],[Geography]])</f>
        <v>UK</v>
      </c>
      <c r="J348">
        <f>shipments[[#This Row],[Boxes]]*_xlfn.XLOOKUP(shipments[[#This Row],[Product]],products[Product], products[Cost per box])</f>
        <v>651.62</v>
      </c>
    </row>
    <row r="349" spans="3:10" x14ac:dyDescent="0.3">
      <c r="C349" t="s">
        <v>9</v>
      </c>
      <c r="D349" t="s">
        <v>99</v>
      </c>
      <c r="E349" t="s">
        <v>4</v>
      </c>
      <c r="F349" s="7">
        <v>44918</v>
      </c>
      <c r="G349" s="4">
        <v>217</v>
      </c>
      <c r="H349">
        <v>124</v>
      </c>
      <c r="I349" t="str">
        <f>TRIM(shipments[[#This Row],[Geography]])</f>
        <v>India</v>
      </c>
      <c r="J349">
        <f>shipments[[#This Row],[Boxes]]*_xlfn.XLOOKUP(shipments[[#This Row],[Product]],products[Product], products[Cost per box])</f>
        <v>638.6</v>
      </c>
    </row>
    <row r="350" spans="3:10" x14ac:dyDescent="0.3">
      <c r="C350" t="s">
        <v>92</v>
      </c>
      <c r="D350" t="s">
        <v>37</v>
      </c>
      <c r="E350" t="s">
        <v>18</v>
      </c>
      <c r="F350" s="7">
        <v>45086</v>
      </c>
      <c r="G350" s="4">
        <v>672</v>
      </c>
      <c r="H350">
        <v>10</v>
      </c>
      <c r="I350" t="str">
        <f>TRIM(shipments[[#This Row],[Geography]])</f>
        <v>New Zealand</v>
      </c>
      <c r="J350">
        <f>shipments[[#This Row],[Boxes]]*_xlfn.XLOOKUP(shipments[[#This Row],[Product]],products[Product], products[Cost per box])</f>
        <v>99.399999999999991</v>
      </c>
    </row>
    <row r="351" spans="3:10" x14ac:dyDescent="0.3">
      <c r="C351" t="s">
        <v>9</v>
      </c>
      <c r="D351" t="s">
        <v>38</v>
      </c>
      <c r="E351" t="s">
        <v>28</v>
      </c>
      <c r="F351" s="7">
        <v>44987</v>
      </c>
      <c r="G351" s="4"/>
      <c r="H351">
        <v>134</v>
      </c>
      <c r="I351" t="str">
        <f>TRIM(shipments[[#This Row],[Geography]])</f>
        <v>Australia</v>
      </c>
      <c r="J351">
        <f>shipments[[#This Row],[Boxes]]*_xlfn.XLOOKUP(shipments[[#This Row],[Product]],products[Product], products[Cost per box])</f>
        <v>1129.6199999999999</v>
      </c>
    </row>
    <row r="352" spans="3:10" x14ac:dyDescent="0.3">
      <c r="C352" t="s">
        <v>91</v>
      </c>
      <c r="D352" t="s">
        <v>39</v>
      </c>
      <c r="E352" t="s">
        <v>32</v>
      </c>
      <c r="F352" s="7">
        <v>44980</v>
      </c>
      <c r="G352" s="4">
        <v>3941</v>
      </c>
      <c r="H352">
        <v>521</v>
      </c>
      <c r="I352" t="str">
        <f>TRIM(shipments[[#This Row],[Geography]])</f>
        <v>UK</v>
      </c>
      <c r="J352">
        <f>shipments[[#This Row],[Boxes]]*_xlfn.XLOOKUP(shipments[[#This Row],[Product]],products[Product], products[Cost per box])</f>
        <v>1729.72</v>
      </c>
    </row>
    <row r="353" spans="3:10" x14ac:dyDescent="0.3">
      <c r="C353" t="s">
        <v>67</v>
      </c>
      <c r="D353" t="s">
        <v>39</v>
      </c>
      <c r="E353" t="s">
        <v>18</v>
      </c>
      <c r="F353" s="7">
        <v>44972</v>
      </c>
      <c r="G353" s="4">
        <v>4081</v>
      </c>
      <c r="H353">
        <v>185</v>
      </c>
      <c r="I353" t="str">
        <f>TRIM(shipments[[#This Row],[Geography]])</f>
        <v>UK</v>
      </c>
      <c r="J353">
        <f>shipments[[#This Row],[Boxes]]*_xlfn.XLOOKUP(shipments[[#This Row],[Product]],products[Product], products[Cost per box])</f>
        <v>1838.8999999999999</v>
      </c>
    </row>
    <row r="354" spans="3:10" x14ac:dyDescent="0.3">
      <c r="C354" t="s">
        <v>71</v>
      </c>
      <c r="D354" t="s">
        <v>36</v>
      </c>
      <c r="E354" t="s">
        <v>21</v>
      </c>
      <c r="F354" s="7">
        <v>44877</v>
      </c>
      <c r="G354" s="4">
        <v>5033</v>
      </c>
      <c r="H354">
        <v>952</v>
      </c>
      <c r="I354" t="str">
        <f>TRIM(shipments[[#This Row],[Geography]])</f>
        <v>Canada</v>
      </c>
      <c r="J354">
        <f>shipments[[#This Row],[Boxes]]*_xlfn.XLOOKUP(shipments[[#This Row],[Product]],products[Product], products[Cost per box])</f>
        <v>7825.4400000000005</v>
      </c>
    </row>
    <row r="355" spans="3:10" x14ac:dyDescent="0.3">
      <c r="C355" t="s">
        <v>5</v>
      </c>
      <c r="D355" t="s">
        <v>38</v>
      </c>
      <c r="E355" t="s">
        <v>28</v>
      </c>
      <c r="F355" s="7">
        <v>44944</v>
      </c>
      <c r="G355" s="4">
        <v>7644</v>
      </c>
      <c r="H355">
        <v>319</v>
      </c>
      <c r="I355" t="str">
        <f>TRIM(shipments[[#This Row],[Geography]])</f>
        <v>Australia</v>
      </c>
      <c r="J355">
        <f>shipments[[#This Row],[Boxes]]*_xlfn.XLOOKUP(shipments[[#This Row],[Product]],products[Product], products[Cost per box])</f>
        <v>2689.17</v>
      </c>
    </row>
    <row r="356" spans="3:10" x14ac:dyDescent="0.3">
      <c r="C356" t="s">
        <v>94</v>
      </c>
      <c r="D356" t="s">
        <v>37</v>
      </c>
      <c r="E356" t="s">
        <v>23</v>
      </c>
      <c r="F356" s="7">
        <v>45085</v>
      </c>
      <c r="G356" s="4">
        <v>8470</v>
      </c>
      <c r="H356">
        <v>588</v>
      </c>
      <c r="I356" t="str">
        <f>TRIM(shipments[[#This Row],[Geography]])</f>
        <v>New Zealand</v>
      </c>
      <c r="J356">
        <f>shipments[[#This Row],[Boxes]]*_xlfn.XLOOKUP(shipments[[#This Row],[Product]],products[Product], products[Cost per box])</f>
        <v>2787.1200000000003</v>
      </c>
    </row>
    <row r="357" spans="3:10" x14ac:dyDescent="0.3">
      <c r="C357" t="s">
        <v>8</v>
      </c>
      <c r="D357" t="s">
        <v>39</v>
      </c>
      <c r="E357" t="s">
        <v>28</v>
      </c>
      <c r="F357" s="7">
        <v>45159</v>
      </c>
      <c r="G357" s="4">
        <v>10605</v>
      </c>
      <c r="H357">
        <v>442</v>
      </c>
      <c r="I357" t="str">
        <f>TRIM(shipments[[#This Row],[Geography]])</f>
        <v>UK</v>
      </c>
      <c r="J357">
        <f>shipments[[#This Row],[Boxes]]*_xlfn.XLOOKUP(shipments[[#This Row],[Product]],products[Product], products[Cost per box])</f>
        <v>3726.06</v>
      </c>
    </row>
    <row r="358" spans="3:10" x14ac:dyDescent="0.3">
      <c r="C358" t="s">
        <v>72</v>
      </c>
      <c r="D358" t="s">
        <v>37</v>
      </c>
      <c r="E358" t="s">
        <v>32</v>
      </c>
      <c r="F358" s="7">
        <v>44889</v>
      </c>
      <c r="G358" s="4">
        <v>6783</v>
      </c>
      <c r="H358">
        <v>126</v>
      </c>
      <c r="I358" t="str">
        <f>TRIM(shipments[[#This Row],[Geography]])</f>
        <v>New Zealand</v>
      </c>
      <c r="J358">
        <f>shipments[[#This Row],[Boxes]]*_xlfn.XLOOKUP(shipments[[#This Row],[Product]],products[Product], products[Cost per box])</f>
        <v>418.32</v>
      </c>
    </row>
    <row r="359" spans="3:10" x14ac:dyDescent="0.3">
      <c r="C359" t="s">
        <v>74</v>
      </c>
      <c r="D359" t="s">
        <v>104</v>
      </c>
      <c r="E359" t="s">
        <v>28</v>
      </c>
      <c r="F359" s="7">
        <v>44924</v>
      </c>
      <c r="G359" s="4">
        <v>1365</v>
      </c>
      <c r="H359">
        <v>254</v>
      </c>
      <c r="I359" t="str">
        <f>TRIM(shipments[[#This Row],[Geography]])</f>
        <v>Australia</v>
      </c>
      <c r="J359">
        <f>shipments[[#This Row],[Boxes]]*_xlfn.XLOOKUP(shipments[[#This Row],[Product]],products[Product], products[Cost per box])</f>
        <v>2141.2199999999998</v>
      </c>
    </row>
    <row r="360" spans="3:10" x14ac:dyDescent="0.3">
      <c r="C360" t="s">
        <v>71</v>
      </c>
      <c r="D360" t="s">
        <v>111</v>
      </c>
      <c r="E360" t="s">
        <v>26</v>
      </c>
      <c r="F360" s="7">
        <v>44807</v>
      </c>
      <c r="G360" s="4">
        <v>8274</v>
      </c>
      <c r="H360">
        <v>125</v>
      </c>
      <c r="I360" t="str">
        <f>TRIM(shipments[[#This Row],[Geography]])</f>
        <v>New Zealand</v>
      </c>
      <c r="J360">
        <f>shipments[[#This Row],[Boxes]]*_xlfn.XLOOKUP(shipments[[#This Row],[Product]],products[Product], products[Cost per box])</f>
        <v>1551.25</v>
      </c>
    </row>
    <row r="361" spans="3:10" x14ac:dyDescent="0.3">
      <c r="C361" t="s">
        <v>69</v>
      </c>
      <c r="D361" t="s">
        <v>106</v>
      </c>
      <c r="E361" t="s">
        <v>29</v>
      </c>
      <c r="F361" s="7">
        <v>44875</v>
      </c>
      <c r="G361" s="4">
        <v>6377</v>
      </c>
      <c r="H361">
        <v>233</v>
      </c>
      <c r="I361" t="str">
        <f>TRIM(shipments[[#This Row],[Geography]])</f>
        <v>USA</v>
      </c>
      <c r="J361">
        <f>shipments[[#This Row],[Boxes]]*_xlfn.XLOOKUP(shipments[[#This Row],[Product]],products[Product], products[Cost per box])</f>
        <v>1584.3999999999999</v>
      </c>
    </row>
    <row r="362" spans="3:10" x14ac:dyDescent="0.3">
      <c r="C362" t="s">
        <v>6</v>
      </c>
      <c r="D362" t="s">
        <v>36</v>
      </c>
      <c r="E362" t="s">
        <v>15</v>
      </c>
      <c r="F362" s="7">
        <v>44985</v>
      </c>
      <c r="G362" s="4">
        <v>2534</v>
      </c>
      <c r="H362">
        <v>115</v>
      </c>
      <c r="I362" t="str">
        <f>TRIM(shipments[[#This Row],[Geography]])</f>
        <v>Canada</v>
      </c>
      <c r="J362">
        <f>shipments[[#This Row],[Boxes]]*_xlfn.XLOOKUP(shipments[[#This Row],[Product]],products[Product], products[Cost per box])</f>
        <v>442.75</v>
      </c>
    </row>
    <row r="363" spans="3:10" x14ac:dyDescent="0.3">
      <c r="C363" t="s">
        <v>2</v>
      </c>
      <c r="D363" t="s">
        <v>37</v>
      </c>
      <c r="E363" t="s">
        <v>30</v>
      </c>
      <c r="F363" s="7">
        <v>44964</v>
      </c>
      <c r="G363" s="4">
        <v>791</v>
      </c>
      <c r="H363">
        <v>66</v>
      </c>
      <c r="I363" t="str">
        <f>TRIM(shipments[[#This Row],[Geography]])</f>
        <v>New Zealand</v>
      </c>
      <c r="J363">
        <f>shipments[[#This Row],[Boxes]]*_xlfn.XLOOKUP(shipments[[#This Row],[Product]],products[Product], products[Cost per box])</f>
        <v>332.64</v>
      </c>
    </row>
    <row r="364" spans="3:10" x14ac:dyDescent="0.3">
      <c r="C364" t="s">
        <v>9</v>
      </c>
      <c r="D364" t="s">
        <v>98</v>
      </c>
      <c r="E364" t="s">
        <v>22</v>
      </c>
      <c r="F364" s="7">
        <v>44652</v>
      </c>
      <c r="G364" s="4">
        <v>10241</v>
      </c>
      <c r="H364">
        <v>1142</v>
      </c>
      <c r="I364" t="str">
        <f>TRIM(shipments[[#This Row],[Geography]])</f>
        <v>UK</v>
      </c>
      <c r="J364">
        <f>shipments[[#This Row],[Boxes]]*_xlfn.XLOOKUP(shipments[[#This Row],[Product]],products[Product], products[Cost per box])</f>
        <v>11682.66</v>
      </c>
    </row>
    <row r="365" spans="3:10" x14ac:dyDescent="0.3">
      <c r="C365" t="s">
        <v>10</v>
      </c>
      <c r="D365" t="s">
        <v>37</v>
      </c>
      <c r="E365" t="s">
        <v>26</v>
      </c>
      <c r="F365" s="7">
        <v>45006</v>
      </c>
      <c r="G365" s="4">
        <v>5803</v>
      </c>
      <c r="H365">
        <v>135</v>
      </c>
      <c r="I365" t="str">
        <f>TRIM(shipments[[#This Row],[Geography]])</f>
        <v>New Zealand</v>
      </c>
      <c r="J365">
        <f>shipments[[#This Row],[Boxes]]*_xlfn.XLOOKUP(shipments[[#This Row],[Product]],products[Product], products[Cost per box])</f>
        <v>1675.35</v>
      </c>
    </row>
    <row r="366" spans="3:10" x14ac:dyDescent="0.3">
      <c r="C366" t="s">
        <v>7</v>
      </c>
      <c r="D366" t="s">
        <v>38</v>
      </c>
      <c r="E366" t="s">
        <v>26</v>
      </c>
      <c r="F366" s="7">
        <v>45023</v>
      </c>
      <c r="G366" s="4">
        <v>903</v>
      </c>
      <c r="H366">
        <v>147</v>
      </c>
      <c r="I366" t="str">
        <f>TRIM(shipments[[#This Row],[Geography]])</f>
        <v>Australia</v>
      </c>
      <c r="J366">
        <f>shipments[[#This Row],[Boxes]]*_xlfn.XLOOKUP(shipments[[#This Row],[Product]],products[Product], products[Cost per box])</f>
        <v>1824.27</v>
      </c>
    </row>
    <row r="367" spans="3:10" x14ac:dyDescent="0.3">
      <c r="C367" t="s">
        <v>74</v>
      </c>
      <c r="D367" t="s">
        <v>37</v>
      </c>
      <c r="E367" t="s">
        <v>24</v>
      </c>
      <c r="F367" s="7">
        <v>44917</v>
      </c>
      <c r="G367" s="4">
        <v>924</v>
      </c>
      <c r="H367">
        <v>270</v>
      </c>
      <c r="I367" t="str">
        <f>TRIM(shipments[[#This Row],[Geography]])</f>
        <v>New Zealand</v>
      </c>
      <c r="J367">
        <f>shipments[[#This Row],[Boxes]]*_xlfn.XLOOKUP(shipments[[#This Row],[Product]],products[Product], products[Cost per box])</f>
        <v>2837.7</v>
      </c>
    </row>
    <row r="368" spans="3:10" x14ac:dyDescent="0.3">
      <c r="C368" t="s">
        <v>9</v>
      </c>
      <c r="D368" t="s">
        <v>38</v>
      </c>
      <c r="E368" t="s">
        <v>19</v>
      </c>
      <c r="F368" s="7">
        <v>45155</v>
      </c>
      <c r="G368" s="4">
        <v>12663</v>
      </c>
      <c r="H368">
        <v>16</v>
      </c>
      <c r="I368" t="str">
        <f>TRIM(shipments[[#This Row],[Geography]])</f>
        <v>Australia</v>
      </c>
      <c r="J368">
        <f>shipments[[#This Row],[Boxes]]*_xlfn.XLOOKUP(shipments[[#This Row],[Product]],products[Product], products[Cost per box])</f>
        <v>123.68</v>
      </c>
    </row>
    <row r="369" spans="3:10" x14ac:dyDescent="0.3">
      <c r="C369" t="s">
        <v>68</v>
      </c>
      <c r="D369" t="s">
        <v>36</v>
      </c>
      <c r="E369" t="s">
        <v>17</v>
      </c>
      <c r="F369" s="7">
        <v>44807</v>
      </c>
      <c r="G369" s="4">
        <v>2037</v>
      </c>
      <c r="H369">
        <v>85</v>
      </c>
      <c r="I369" t="str">
        <f>TRIM(shipments[[#This Row],[Geography]])</f>
        <v>Canada</v>
      </c>
      <c r="J369">
        <f>shipments[[#This Row],[Boxes]]*_xlfn.XLOOKUP(shipments[[#This Row],[Product]],products[Product], products[Cost per box])</f>
        <v>536.35</v>
      </c>
    </row>
    <row r="370" spans="3:10" x14ac:dyDescent="0.3">
      <c r="C370" t="s">
        <v>8</v>
      </c>
      <c r="D370" t="s">
        <v>38</v>
      </c>
      <c r="E370" t="s">
        <v>27</v>
      </c>
      <c r="F370" s="7">
        <v>45120</v>
      </c>
      <c r="G370" s="4">
        <v>1911</v>
      </c>
      <c r="H370">
        <v>119</v>
      </c>
      <c r="I370" t="str">
        <f>TRIM(shipments[[#This Row],[Geography]])</f>
        <v>Australia</v>
      </c>
      <c r="J370">
        <f>shipments[[#This Row],[Boxes]]*_xlfn.XLOOKUP(shipments[[#This Row],[Product]],products[Product], products[Cost per box])</f>
        <v>1138.83</v>
      </c>
    </row>
    <row r="371" spans="3:10" x14ac:dyDescent="0.3">
      <c r="C371" t="s">
        <v>10</v>
      </c>
      <c r="D371" t="s">
        <v>36</v>
      </c>
      <c r="E371" t="s">
        <v>20</v>
      </c>
      <c r="F371" s="7">
        <v>45064</v>
      </c>
      <c r="G371" s="4">
        <v>1771</v>
      </c>
      <c r="H371">
        <v>89</v>
      </c>
      <c r="I371" t="str">
        <f>TRIM(shipments[[#This Row],[Geography]])</f>
        <v>Canada</v>
      </c>
      <c r="J371">
        <f>shipments[[#This Row],[Boxes]]*_xlfn.XLOOKUP(shipments[[#This Row],[Product]],products[Product], products[Cost per box])</f>
        <v>327.52000000000004</v>
      </c>
    </row>
    <row r="372" spans="3:10" x14ac:dyDescent="0.3">
      <c r="C372" t="s">
        <v>65</v>
      </c>
      <c r="D372" t="s">
        <v>34</v>
      </c>
      <c r="E372" t="s">
        <v>27</v>
      </c>
      <c r="F372" s="7">
        <v>44929</v>
      </c>
      <c r="G372" s="4">
        <v>4326</v>
      </c>
      <c r="H372">
        <v>88</v>
      </c>
      <c r="I372" t="str">
        <f>TRIM(shipments[[#This Row],[Geography]])</f>
        <v>India</v>
      </c>
      <c r="J372">
        <f>shipments[[#This Row],[Boxes]]*_xlfn.XLOOKUP(shipments[[#This Row],[Product]],products[Product], products[Cost per box])</f>
        <v>842.16000000000008</v>
      </c>
    </row>
    <row r="373" spans="3:10" x14ac:dyDescent="0.3">
      <c r="C373" t="s">
        <v>7</v>
      </c>
      <c r="D373" t="s">
        <v>112</v>
      </c>
      <c r="E373" t="s">
        <v>28</v>
      </c>
      <c r="F373" s="7">
        <v>44916</v>
      </c>
      <c r="G373" s="4">
        <v>5257</v>
      </c>
      <c r="H373">
        <v>257</v>
      </c>
      <c r="I373" t="str">
        <f>TRIM(shipments[[#This Row],[Geography]])</f>
        <v>Australia</v>
      </c>
      <c r="J373">
        <f>shipments[[#This Row],[Boxes]]*_xlfn.XLOOKUP(shipments[[#This Row],[Product]],products[Product], products[Cost per box])</f>
        <v>2166.5099999999998</v>
      </c>
    </row>
    <row r="374" spans="3:10" x14ac:dyDescent="0.3">
      <c r="C374" t="s">
        <v>75</v>
      </c>
      <c r="D374" t="s">
        <v>37</v>
      </c>
      <c r="E374" t="s">
        <v>21</v>
      </c>
      <c r="F374" s="7">
        <v>44960</v>
      </c>
      <c r="G374" s="4">
        <v>119</v>
      </c>
      <c r="H374">
        <v>53</v>
      </c>
      <c r="I374" t="str">
        <f>TRIM(shipments[[#This Row],[Geography]])</f>
        <v>New Zealand</v>
      </c>
      <c r="J374">
        <f>shipments[[#This Row],[Boxes]]*_xlfn.XLOOKUP(shipments[[#This Row],[Product]],products[Product], products[Cost per box])</f>
        <v>435.66</v>
      </c>
    </row>
    <row r="375" spans="3:10" x14ac:dyDescent="0.3">
      <c r="C375" t="s">
        <v>94</v>
      </c>
      <c r="D375" t="s">
        <v>35</v>
      </c>
      <c r="E375" t="s">
        <v>18</v>
      </c>
      <c r="F375" s="7">
        <v>45114</v>
      </c>
      <c r="G375" s="4">
        <v>392</v>
      </c>
      <c r="H375">
        <v>73</v>
      </c>
      <c r="I375" t="str">
        <f>TRIM(shipments[[#This Row],[Geography]])</f>
        <v>USA</v>
      </c>
      <c r="J375">
        <f>shipments[[#This Row],[Boxes]]*_xlfn.XLOOKUP(shipments[[#This Row],[Product]],products[Product], products[Cost per box])</f>
        <v>725.62</v>
      </c>
    </row>
    <row r="376" spans="3:10" x14ac:dyDescent="0.3">
      <c r="C376" t="s">
        <v>75</v>
      </c>
      <c r="D376" t="s">
        <v>115</v>
      </c>
      <c r="E376" t="s">
        <v>14</v>
      </c>
      <c r="F376" s="7">
        <v>44742</v>
      </c>
      <c r="G376" s="4">
        <v>6622</v>
      </c>
      <c r="H376">
        <v>191</v>
      </c>
      <c r="I376" t="str">
        <f>TRIM(shipments[[#This Row],[Geography]])</f>
        <v>Australia</v>
      </c>
      <c r="J376">
        <f>shipments[[#This Row],[Boxes]]*_xlfn.XLOOKUP(shipments[[#This Row],[Product]],products[Product], products[Cost per box])</f>
        <v>1428.68</v>
      </c>
    </row>
    <row r="377" spans="3:10" x14ac:dyDescent="0.3">
      <c r="C377" t="s">
        <v>67</v>
      </c>
      <c r="D377" t="s">
        <v>34</v>
      </c>
      <c r="E377" t="s">
        <v>4</v>
      </c>
      <c r="F377" s="7">
        <v>45090</v>
      </c>
      <c r="G377" s="4">
        <v>5278</v>
      </c>
      <c r="H377">
        <v>13</v>
      </c>
      <c r="I377" t="str">
        <f>TRIM(shipments[[#This Row],[Geography]])</f>
        <v>India</v>
      </c>
      <c r="J377">
        <f>shipments[[#This Row],[Boxes]]*_xlfn.XLOOKUP(shipments[[#This Row],[Product]],products[Product], products[Cost per box])</f>
        <v>66.95</v>
      </c>
    </row>
    <row r="378" spans="3:10" x14ac:dyDescent="0.3">
      <c r="C378" t="s">
        <v>9</v>
      </c>
      <c r="D378" t="s">
        <v>103</v>
      </c>
      <c r="E378" t="s">
        <v>15</v>
      </c>
      <c r="F378" s="7">
        <v>44896</v>
      </c>
      <c r="G378" s="4">
        <v>10927</v>
      </c>
      <c r="H378">
        <v>66</v>
      </c>
      <c r="I378" t="str">
        <f>TRIM(shipments[[#This Row],[Geography]])</f>
        <v>Canada</v>
      </c>
      <c r="J378">
        <f>shipments[[#This Row],[Boxes]]*_xlfn.XLOOKUP(shipments[[#This Row],[Product]],products[Product], products[Cost per box])</f>
        <v>254.1</v>
      </c>
    </row>
    <row r="379" spans="3:10" x14ac:dyDescent="0.3">
      <c r="C379" t="s">
        <v>10</v>
      </c>
      <c r="D379" t="s">
        <v>37</v>
      </c>
      <c r="E379" t="s">
        <v>28</v>
      </c>
      <c r="F379" s="7">
        <v>45155</v>
      </c>
      <c r="G379" s="4">
        <v>8792</v>
      </c>
      <c r="H379">
        <v>34</v>
      </c>
      <c r="I379" t="str">
        <f>TRIM(shipments[[#This Row],[Geography]])</f>
        <v>New Zealand</v>
      </c>
      <c r="J379">
        <f>shipments[[#This Row],[Boxes]]*_xlfn.XLOOKUP(shipments[[#This Row],[Product]],products[Product], products[Cost per box])</f>
        <v>286.62</v>
      </c>
    </row>
    <row r="380" spans="3:10" x14ac:dyDescent="0.3">
      <c r="C380" t="s">
        <v>71</v>
      </c>
      <c r="D380" t="s">
        <v>35</v>
      </c>
      <c r="E380" t="s">
        <v>22</v>
      </c>
      <c r="F380" s="7">
        <v>45028</v>
      </c>
      <c r="G380" s="4">
        <v>2912</v>
      </c>
      <c r="H380">
        <v>95</v>
      </c>
      <c r="I380" t="str">
        <f>TRIM(shipments[[#This Row],[Geography]])</f>
        <v>USA</v>
      </c>
      <c r="J380">
        <f>shipments[[#This Row],[Boxes]]*_xlfn.XLOOKUP(shipments[[#This Row],[Product]],products[Product], products[Cost per box])</f>
        <v>971.85</v>
      </c>
    </row>
    <row r="381" spans="3:10" x14ac:dyDescent="0.3">
      <c r="C381" t="s">
        <v>75</v>
      </c>
      <c r="D381" t="s">
        <v>39</v>
      </c>
      <c r="E381" t="s">
        <v>29</v>
      </c>
      <c r="F381" s="7">
        <v>45097</v>
      </c>
      <c r="G381" s="4">
        <v>12971</v>
      </c>
      <c r="H381">
        <v>381</v>
      </c>
      <c r="I381" t="str">
        <f>TRIM(shipments[[#This Row],[Geography]])</f>
        <v>UK</v>
      </c>
      <c r="J381">
        <f>shipments[[#This Row],[Boxes]]*_xlfn.XLOOKUP(shipments[[#This Row],[Product]],products[Product], products[Cost per box])</f>
        <v>2590.7999999999997</v>
      </c>
    </row>
    <row r="382" spans="3:10" x14ac:dyDescent="0.3">
      <c r="C382" t="s">
        <v>75</v>
      </c>
      <c r="D382" t="s">
        <v>108</v>
      </c>
      <c r="E382" t="s">
        <v>25</v>
      </c>
      <c r="F382" s="7">
        <v>44915</v>
      </c>
      <c r="G382" s="4">
        <v>2338</v>
      </c>
      <c r="H382">
        <v>111</v>
      </c>
      <c r="I382" t="str">
        <f>TRIM(shipments[[#This Row],[Geography]])</f>
        <v>USA</v>
      </c>
      <c r="J382">
        <f>shipments[[#This Row],[Boxes]]*_xlfn.XLOOKUP(shipments[[#This Row],[Product]],products[Product], products[Cost per box])</f>
        <v>713.73</v>
      </c>
    </row>
    <row r="383" spans="3:10" x14ac:dyDescent="0.3">
      <c r="C383" t="s">
        <v>3</v>
      </c>
      <c r="D383" t="s">
        <v>108</v>
      </c>
      <c r="E383" t="s">
        <v>24</v>
      </c>
      <c r="F383" s="7">
        <v>44885</v>
      </c>
      <c r="G383" s="4">
        <v>413</v>
      </c>
      <c r="H383">
        <v>581</v>
      </c>
      <c r="I383" t="str">
        <f>TRIM(shipments[[#This Row],[Geography]])</f>
        <v>USA</v>
      </c>
      <c r="J383">
        <f>shipments[[#This Row],[Boxes]]*_xlfn.XLOOKUP(shipments[[#This Row],[Product]],products[Product], products[Cost per box])</f>
        <v>6106.3099999999995</v>
      </c>
    </row>
    <row r="384" spans="3:10" x14ac:dyDescent="0.3">
      <c r="C384" t="s">
        <v>9</v>
      </c>
      <c r="D384" t="s">
        <v>35</v>
      </c>
      <c r="E384" t="s">
        <v>23</v>
      </c>
      <c r="F384" s="7">
        <v>45027</v>
      </c>
      <c r="G384" s="4">
        <v>1120</v>
      </c>
      <c r="H384">
        <v>138</v>
      </c>
      <c r="I384" t="str">
        <f>TRIM(shipments[[#This Row],[Geography]])</f>
        <v>USA</v>
      </c>
      <c r="J384">
        <f>shipments[[#This Row],[Boxes]]*_xlfn.XLOOKUP(shipments[[#This Row],[Product]],products[Product], products[Cost per box])</f>
        <v>654.12</v>
      </c>
    </row>
    <row r="385" spans="3:10" x14ac:dyDescent="0.3">
      <c r="C385" t="s">
        <v>64</v>
      </c>
      <c r="D385" t="s">
        <v>109</v>
      </c>
      <c r="E385" t="s">
        <v>16</v>
      </c>
      <c r="F385" s="7">
        <v>44730</v>
      </c>
      <c r="G385" s="4">
        <v>1162</v>
      </c>
      <c r="H385">
        <v>138</v>
      </c>
      <c r="I385" t="str">
        <f>TRIM(shipments[[#This Row],[Geography]])</f>
        <v>India</v>
      </c>
      <c r="J385">
        <f>shipments[[#This Row],[Boxes]]*_xlfn.XLOOKUP(shipments[[#This Row],[Product]],products[Product], products[Cost per box])</f>
        <v>789.36</v>
      </c>
    </row>
    <row r="386" spans="3:10" x14ac:dyDescent="0.3">
      <c r="C386" t="s">
        <v>3</v>
      </c>
      <c r="D386" t="s">
        <v>34</v>
      </c>
      <c r="E386" t="s">
        <v>29</v>
      </c>
      <c r="F386" s="7">
        <v>44986</v>
      </c>
      <c r="G386" s="4">
        <v>4088</v>
      </c>
      <c r="H386">
        <v>248</v>
      </c>
      <c r="I386" t="str">
        <f>TRIM(shipments[[#This Row],[Geography]])</f>
        <v>India</v>
      </c>
      <c r="J386">
        <f>shipments[[#This Row],[Boxes]]*_xlfn.XLOOKUP(shipments[[#This Row],[Product]],products[Product], products[Cost per box])</f>
        <v>1686.3999999999999</v>
      </c>
    </row>
    <row r="387" spans="3:10" x14ac:dyDescent="0.3">
      <c r="C387" t="s">
        <v>68</v>
      </c>
      <c r="D387" t="s">
        <v>35</v>
      </c>
      <c r="E387" t="s">
        <v>24</v>
      </c>
      <c r="F387" s="7">
        <v>45098</v>
      </c>
      <c r="G387" s="4">
        <v>1575</v>
      </c>
      <c r="H387">
        <v>512</v>
      </c>
      <c r="I387" t="str">
        <f>TRIM(shipments[[#This Row],[Geography]])</f>
        <v>USA</v>
      </c>
      <c r="J387">
        <f>shipments[[#This Row],[Boxes]]*_xlfn.XLOOKUP(shipments[[#This Row],[Product]],products[Product], products[Cost per box])</f>
        <v>5381.12</v>
      </c>
    </row>
    <row r="388" spans="3:10" x14ac:dyDescent="0.3">
      <c r="C388" t="s">
        <v>73</v>
      </c>
      <c r="D388" t="s">
        <v>34</v>
      </c>
      <c r="E388" t="s">
        <v>15</v>
      </c>
      <c r="F388" s="7">
        <v>44951</v>
      </c>
      <c r="G388" s="4">
        <v>2499</v>
      </c>
      <c r="H388">
        <v>860</v>
      </c>
      <c r="I388" t="str">
        <f>TRIM(shipments[[#This Row],[Geography]])</f>
        <v>India</v>
      </c>
      <c r="J388">
        <f>shipments[[#This Row],[Boxes]]*_xlfn.XLOOKUP(shipments[[#This Row],[Product]],products[Product], products[Cost per box])</f>
        <v>3311</v>
      </c>
    </row>
    <row r="389" spans="3:10" x14ac:dyDescent="0.3">
      <c r="C389" t="s">
        <v>2</v>
      </c>
      <c r="D389" t="s">
        <v>99</v>
      </c>
      <c r="E389" t="s">
        <v>25</v>
      </c>
      <c r="F389" s="7">
        <v>44806</v>
      </c>
      <c r="G389" s="4">
        <v>6538</v>
      </c>
      <c r="H389">
        <v>202</v>
      </c>
      <c r="I389" t="str">
        <f>TRIM(shipments[[#This Row],[Geography]])</f>
        <v>India</v>
      </c>
      <c r="J389">
        <f>shipments[[#This Row],[Boxes]]*_xlfn.XLOOKUP(shipments[[#This Row],[Product]],products[Product], products[Cost per box])</f>
        <v>1298.8599999999999</v>
      </c>
    </row>
    <row r="390" spans="3:10" x14ac:dyDescent="0.3">
      <c r="C390" t="s">
        <v>69</v>
      </c>
      <c r="D390" t="s">
        <v>37</v>
      </c>
      <c r="E390" t="s">
        <v>32</v>
      </c>
      <c r="F390" s="7">
        <v>44998</v>
      </c>
      <c r="G390" s="4">
        <v>1197</v>
      </c>
      <c r="H390">
        <v>230</v>
      </c>
      <c r="I390" t="str">
        <f>TRIM(shipments[[#This Row],[Geography]])</f>
        <v>New Zealand</v>
      </c>
      <c r="J390">
        <f>shipments[[#This Row],[Boxes]]*_xlfn.XLOOKUP(shipments[[#This Row],[Product]],products[Product], products[Cost per box])</f>
        <v>763.59999999999991</v>
      </c>
    </row>
    <row r="391" spans="3:10" x14ac:dyDescent="0.3">
      <c r="C391" t="s">
        <v>6</v>
      </c>
      <c r="D391" t="s">
        <v>37</v>
      </c>
      <c r="E391" t="s">
        <v>17</v>
      </c>
      <c r="F391" s="7">
        <v>45076</v>
      </c>
      <c r="G391" s="4">
        <v>6790</v>
      </c>
      <c r="H391">
        <v>254</v>
      </c>
      <c r="I391" t="str">
        <f>TRIM(shipments[[#This Row],[Geography]])</f>
        <v>New Zealand</v>
      </c>
      <c r="J391">
        <f>shipments[[#This Row],[Boxes]]*_xlfn.XLOOKUP(shipments[[#This Row],[Product]],products[Product], products[Cost per box])</f>
        <v>1602.74</v>
      </c>
    </row>
    <row r="392" spans="3:10" x14ac:dyDescent="0.3">
      <c r="C392" t="s">
        <v>66</v>
      </c>
      <c r="D392" t="s">
        <v>104</v>
      </c>
      <c r="E392" t="s">
        <v>30</v>
      </c>
      <c r="F392" s="7">
        <v>44696</v>
      </c>
      <c r="G392" s="4">
        <v>2296</v>
      </c>
      <c r="H392">
        <v>1086</v>
      </c>
      <c r="I392" t="str">
        <f>TRIM(shipments[[#This Row],[Geography]])</f>
        <v>Australia</v>
      </c>
      <c r="J392">
        <f>shipments[[#This Row],[Boxes]]*_xlfn.XLOOKUP(shipments[[#This Row],[Product]],products[Product], products[Cost per box])</f>
        <v>5473.44</v>
      </c>
    </row>
    <row r="393" spans="3:10" x14ac:dyDescent="0.3">
      <c r="C393" t="s">
        <v>8</v>
      </c>
      <c r="D393" t="s">
        <v>100</v>
      </c>
      <c r="E393" t="s">
        <v>20</v>
      </c>
      <c r="F393" s="7">
        <v>44841</v>
      </c>
      <c r="G393" s="4">
        <v>1533</v>
      </c>
      <c r="H393">
        <v>658</v>
      </c>
      <c r="I393" t="str">
        <f>TRIM(shipments[[#This Row],[Geography]])</f>
        <v>India</v>
      </c>
      <c r="J393">
        <f>shipments[[#This Row],[Boxes]]*_xlfn.XLOOKUP(shipments[[#This Row],[Product]],products[Product], products[Cost per box])</f>
        <v>2421.44</v>
      </c>
    </row>
    <row r="394" spans="3:10" x14ac:dyDescent="0.3">
      <c r="C394" t="s">
        <v>5</v>
      </c>
      <c r="D394" t="s">
        <v>35</v>
      </c>
      <c r="E394" t="s">
        <v>22</v>
      </c>
      <c r="F394" s="7">
        <v>45070</v>
      </c>
      <c r="G394" s="4">
        <v>203</v>
      </c>
      <c r="H394">
        <v>902</v>
      </c>
      <c r="I394" t="str">
        <f>TRIM(shipments[[#This Row],[Geography]])</f>
        <v>USA</v>
      </c>
      <c r="J394">
        <f>shipments[[#This Row],[Boxes]]*_xlfn.XLOOKUP(shipments[[#This Row],[Product]],products[Product], products[Cost per box])</f>
        <v>9227.4600000000009</v>
      </c>
    </row>
    <row r="395" spans="3:10" x14ac:dyDescent="0.3">
      <c r="C395" t="s">
        <v>6</v>
      </c>
      <c r="D395" t="s">
        <v>35</v>
      </c>
      <c r="E395" t="s">
        <v>29</v>
      </c>
      <c r="F395" s="7">
        <v>45156</v>
      </c>
      <c r="G395" s="4">
        <v>4123</v>
      </c>
      <c r="H395">
        <v>248</v>
      </c>
      <c r="I395" t="str">
        <f>TRIM(shipments[[#This Row],[Geography]])</f>
        <v>USA</v>
      </c>
      <c r="J395">
        <f>shipments[[#This Row],[Boxes]]*_xlfn.XLOOKUP(shipments[[#This Row],[Product]],products[Product], products[Cost per box])</f>
        <v>1686.3999999999999</v>
      </c>
    </row>
    <row r="396" spans="3:10" x14ac:dyDescent="0.3">
      <c r="C396" t="s">
        <v>92</v>
      </c>
      <c r="D396" t="s">
        <v>113</v>
      </c>
      <c r="E396" t="s">
        <v>25</v>
      </c>
      <c r="F396" s="7">
        <v>44770</v>
      </c>
      <c r="G396" s="4">
        <v>13699</v>
      </c>
      <c r="H396">
        <v>8</v>
      </c>
      <c r="I396" t="str">
        <f>TRIM(shipments[[#This Row],[Geography]])</f>
        <v>New Zealand</v>
      </c>
      <c r="J396">
        <f>shipments[[#This Row],[Boxes]]*_xlfn.XLOOKUP(shipments[[#This Row],[Product]],products[Product], products[Cost per box])</f>
        <v>51.44</v>
      </c>
    </row>
    <row r="397" spans="3:10" x14ac:dyDescent="0.3">
      <c r="C397" t="s">
        <v>64</v>
      </c>
      <c r="D397" t="s">
        <v>38</v>
      </c>
      <c r="E397" t="s">
        <v>28</v>
      </c>
      <c r="F397" s="7">
        <v>45110</v>
      </c>
      <c r="G397" s="4">
        <v>3570</v>
      </c>
      <c r="H397">
        <v>100</v>
      </c>
      <c r="I397" t="str">
        <f>TRIM(shipments[[#This Row],[Geography]])</f>
        <v>Australia</v>
      </c>
      <c r="J397">
        <f>shipments[[#This Row],[Boxes]]*_xlfn.XLOOKUP(shipments[[#This Row],[Product]],products[Product], products[Cost per box])</f>
        <v>843</v>
      </c>
    </row>
    <row r="398" spans="3:10" x14ac:dyDescent="0.3">
      <c r="C398" t="s">
        <v>69</v>
      </c>
      <c r="D398" t="s">
        <v>36</v>
      </c>
      <c r="E398" t="s">
        <v>15</v>
      </c>
      <c r="F398" s="7">
        <v>44942</v>
      </c>
      <c r="G398" s="4">
        <v>7119</v>
      </c>
      <c r="H398">
        <v>119</v>
      </c>
      <c r="I398" t="str">
        <f>TRIM(shipments[[#This Row],[Geography]])</f>
        <v>Canada</v>
      </c>
      <c r="J398">
        <f>shipments[[#This Row],[Boxes]]*_xlfn.XLOOKUP(shipments[[#This Row],[Product]],products[Product], products[Cost per box])</f>
        <v>458.15000000000003</v>
      </c>
    </row>
    <row r="399" spans="3:10" x14ac:dyDescent="0.3">
      <c r="C399" t="s">
        <v>66</v>
      </c>
      <c r="D399" t="s">
        <v>35</v>
      </c>
      <c r="E399" t="s">
        <v>20</v>
      </c>
      <c r="F399" s="7">
        <v>45000</v>
      </c>
      <c r="G399" s="4">
        <v>4501</v>
      </c>
      <c r="H399">
        <v>751</v>
      </c>
      <c r="I399" t="str">
        <f>TRIM(shipments[[#This Row],[Geography]])</f>
        <v>USA</v>
      </c>
      <c r="J399">
        <f>shipments[[#This Row],[Boxes]]*_xlfn.XLOOKUP(shipments[[#This Row],[Product]],products[Product], products[Cost per box])</f>
        <v>2763.6800000000003</v>
      </c>
    </row>
    <row r="400" spans="3:10" x14ac:dyDescent="0.3">
      <c r="C400" t="s">
        <v>69</v>
      </c>
      <c r="D400" t="s">
        <v>36</v>
      </c>
      <c r="E400" t="s">
        <v>13</v>
      </c>
      <c r="F400" s="7">
        <v>45006</v>
      </c>
      <c r="G400" s="4">
        <v>4144</v>
      </c>
      <c r="H400">
        <v>83</v>
      </c>
      <c r="I400" t="str">
        <f>TRIM(shipments[[#This Row],[Geography]])</f>
        <v>Canada</v>
      </c>
      <c r="J400">
        <f>shipments[[#This Row],[Boxes]]*_xlfn.XLOOKUP(shipments[[#This Row],[Product]],products[Product], products[Cost per box])</f>
        <v>436.58</v>
      </c>
    </row>
    <row r="401" spans="3:10" x14ac:dyDescent="0.3">
      <c r="C401" t="s">
        <v>93</v>
      </c>
      <c r="D401" t="s">
        <v>35</v>
      </c>
      <c r="E401" t="s">
        <v>22</v>
      </c>
      <c r="F401" s="7">
        <v>44937</v>
      </c>
      <c r="G401" s="4">
        <v>17752</v>
      </c>
      <c r="H401">
        <v>1088</v>
      </c>
      <c r="I401" t="str">
        <f>TRIM(shipments[[#This Row],[Geography]])</f>
        <v>USA</v>
      </c>
      <c r="J401">
        <f>shipments[[#This Row],[Boxes]]*_xlfn.XLOOKUP(shipments[[#This Row],[Product]],products[Product], products[Cost per box])</f>
        <v>11130.24</v>
      </c>
    </row>
    <row r="402" spans="3:10" x14ac:dyDescent="0.3">
      <c r="C402" t="s">
        <v>67</v>
      </c>
      <c r="D402" t="s">
        <v>101</v>
      </c>
      <c r="E402" t="s">
        <v>20</v>
      </c>
      <c r="F402" s="7">
        <v>44836</v>
      </c>
      <c r="G402" s="4">
        <v>16359</v>
      </c>
      <c r="H402">
        <v>885</v>
      </c>
      <c r="I402" t="str">
        <f>TRIM(shipments[[#This Row],[Geography]])</f>
        <v>USA</v>
      </c>
      <c r="J402">
        <f>shipments[[#This Row],[Boxes]]*_xlfn.XLOOKUP(shipments[[#This Row],[Product]],products[Product], products[Cost per box])</f>
        <v>3256.8</v>
      </c>
    </row>
    <row r="403" spans="3:10" x14ac:dyDescent="0.3">
      <c r="C403" t="s">
        <v>3</v>
      </c>
      <c r="D403" t="s">
        <v>108</v>
      </c>
      <c r="E403" t="s">
        <v>22</v>
      </c>
      <c r="F403" s="7">
        <v>44877</v>
      </c>
      <c r="G403" s="4">
        <v>1099</v>
      </c>
      <c r="H403">
        <v>831</v>
      </c>
      <c r="I403" t="str">
        <f>TRIM(shipments[[#This Row],[Geography]])</f>
        <v>USA</v>
      </c>
      <c r="J403">
        <f>shipments[[#This Row],[Boxes]]*_xlfn.XLOOKUP(shipments[[#This Row],[Product]],products[Product], products[Cost per box])</f>
        <v>8501.130000000001</v>
      </c>
    </row>
    <row r="404" spans="3:10" x14ac:dyDescent="0.3">
      <c r="C404" t="s">
        <v>91</v>
      </c>
      <c r="D404" t="s">
        <v>38</v>
      </c>
      <c r="E404" t="s">
        <v>17</v>
      </c>
      <c r="F404" s="7">
        <v>44984</v>
      </c>
      <c r="G404" s="4">
        <v>1967</v>
      </c>
      <c r="H404">
        <v>46</v>
      </c>
      <c r="I404" t="str">
        <f>TRIM(shipments[[#This Row],[Geography]])</f>
        <v>Australia</v>
      </c>
      <c r="J404">
        <f>shipments[[#This Row],[Boxes]]*_xlfn.XLOOKUP(shipments[[#This Row],[Product]],products[Product], products[Cost per box])</f>
        <v>290.26</v>
      </c>
    </row>
    <row r="405" spans="3:10" x14ac:dyDescent="0.3">
      <c r="C405" t="s">
        <v>65</v>
      </c>
      <c r="D405" t="s">
        <v>36</v>
      </c>
      <c r="E405" t="s">
        <v>21</v>
      </c>
      <c r="F405" s="7">
        <v>44864</v>
      </c>
      <c r="G405" s="4">
        <v>1876</v>
      </c>
      <c r="H405">
        <v>1413</v>
      </c>
      <c r="I405" t="str">
        <f>TRIM(shipments[[#This Row],[Geography]])</f>
        <v>Canada</v>
      </c>
      <c r="J405">
        <f>shipments[[#This Row],[Boxes]]*_xlfn.XLOOKUP(shipments[[#This Row],[Product]],products[Product], products[Cost per box])</f>
        <v>11614.86</v>
      </c>
    </row>
    <row r="406" spans="3:10" x14ac:dyDescent="0.3">
      <c r="C406" t="s">
        <v>93</v>
      </c>
      <c r="D406" t="s">
        <v>36</v>
      </c>
      <c r="E406" t="s">
        <v>26</v>
      </c>
      <c r="F406" s="7">
        <v>45057</v>
      </c>
      <c r="G406" s="4">
        <v>8078</v>
      </c>
      <c r="H406">
        <v>103</v>
      </c>
      <c r="I406" t="str">
        <f>TRIM(shipments[[#This Row],[Geography]])</f>
        <v>Canada</v>
      </c>
      <c r="J406">
        <f>shipments[[#This Row],[Boxes]]*_xlfn.XLOOKUP(shipments[[#This Row],[Product]],products[Product], products[Cost per box])</f>
        <v>1278.23</v>
      </c>
    </row>
    <row r="407" spans="3:10" x14ac:dyDescent="0.3">
      <c r="C407" t="s">
        <v>7</v>
      </c>
      <c r="D407" t="s">
        <v>109</v>
      </c>
      <c r="E407" t="s">
        <v>17</v>
      </c>
      <c r="F407" s="7">
        <v>44723</v>
      </c>
      <c r="G407" s="4">
        <v>8792</v>
      </c>
      <c r="H407">
        <v>172</v>
      </c>
      <c r="I407" t="str">
        <f>TRIM(shipments[[#This Row],[Geography]])</f>
        <v>India</v>
      </c>
      <c r="J407">
        <f>shipments[[#This Row],[Boxes]]*_xlfn.XLOOKUP(shipments[[#This Row],[Product]],products[Product], products[Cost per box])</f>
        <v>1085.32</v>
      </c>
    </row>
    <row r="408" spans="3:10" x14ac:dyDescent="0.3">
      <c r="C408" t="s">
        <v>74</v>
      </c>
      <c r="D408" t="s">
        <v>37</v>
      </c>
      <c r="E408" t="s">
        <v>32</v>
      </c>
      <c r="F408" s="7">
        <v>45037</v>
      </c>
      <c r="G408" s="4">
        <v>3563</v>
      </c>
      <c r="H408">
        <v>530</v>
      </c>
      <c r="I408" t="str">
        <f>TRIM(shipments[[#This Row],[Geography]])</f>
        <v>New Zealand</v>
      </c>
      <c r="J408">
        <f>shipments[[#This Row],[Boxes]]*_xlfn.XLOOKUP(shipments[[#This Row],[Product]],products[Product], products[Cost per box])</f>
        <v>1759.6</v>
      </c>
    </row>
    <row r="409" spans="3:10" x14ac:dyDescent="0.3">
      <c r="C409" t="s">
        <v>70</v>
      </c>
      <c r="D409" t="s">
        <v>112</v>
      </c>
      <c r="E409" t="s">
        <v>33</v>
      </c>
      <c r="F409" s="7">
        <v>44871</v>
      </c>
      <c r="G409" s="4">
        <v>7679</v>
      </c>
      <c r="H409">
        <v>295</v>
      </c>
      <c r="I409" t="str">
        <f>TRIM(shipments[[#This Row],[Geography]])</f>
        <v>Australia</v>
      </c>
      <c r="J409">
        <f>shipments[[#This Row],[Boxes]]*_xlfn.XLOOKUP(shipments[[#This Row],[Product]],products[Product], products[Cost per box])</f>
        <v>781.75</v>
      </c>
    </row>
    <row r="410" spans="3:10" x14ac:dyDescent="0.3">
      <c r="C410" t="s">
        <v>95</v>
      </c>
      <c r="D410" t="s">
        <v>38</v>
      </c>
      <c r="E410" t="s">
        <v>27</v>
      </c>
      <c r="F410" s="7">
        <v>45161</v>
      </c>
      <c r="G410" s="4">
        <v>4312</v>
      </c>
      <c r="H410">
        <v>196</v>
      </c>
      <c r="I410" t="str">
        <f>TRIM(shipments[[#This Row],[Geography]])</f>
        <v>Australia</v>
      </c>
      <c r="J410">
        <f>shipments[[#This Row],[Boxes]]*_xlfn.XLOOKUP(shipments[[#This Row],[Product]],products[Product], products[Cost per box])</f>
        <v>1875.72</v>
      </c>
    </row>
    <row r="411" spans="3:10" x14ac:dyDescent="0.3">
      <c r="C411" t="s">
        <v>3</v>
      </c>
      <c r="D411" t="s">
        <v>101</v>
      </c>
      <c r="E411" t="s">
        <v>30</v>
      </c>
      <c r="F411" s="7">
        <v>44706</v>
      </c>
      <c r="G411" s="4">
        <v>2730</v>
      </c>
      <c r="H411">
        <v>146</v>
      </c>
      <c r="I411" t="str">
        <f>TRIM(shipments[[#This Row],[Geography]])</f>
        <v>USA</v>
      </c>
      <c r="J411">
        <f>shipments[[#This Row],[Boxes]]*_xlfn.XLOOKUP(shipments[[#This Row],[Product]],products[Product], products[Cost per box])</f>
        <v>735.84</v>
      </c>
    </row>
    <row r="412" spans="3:10" x14ac:dyDescent="0.3">
      <c r="C412" t="s">
        <v>6</v>
      </c>
      <c r="D412" t="s">
        <v>105</v>
      </c>
      <c r="E412" t="s">
        <v>30</v>
      </c>
      <c r="F412" s="7">
        <v>44892</v>
      </c>
      <c r="G412" s="4">
        <v>28</v>
      </c>
      <c r="H412">
        <v>742</v>
      </c>
      <c r="I412" t="str">
        <f>TRIM(shipments[[#This Row],[Geography]])</f>
        <v>Canada</v>
      </c>
      <c r="J412">
        <f>shipments[[#This Row],[Boxes]]*_xlfn.XLOOKUP(shipments[[#This Row],[Product]],products[Product], products[Cost per box])</f>
        <v>3739.68</v>
      </c>
    </row>
    <row r="413" spans="3:10" x14ac:dyDescent="0.3">
      <c r="C413" t="s">
        <v>91</v>
      </c>
      <c r="D413" t="s">
        <v>37</v>
      </c>
      <c r="E413" t="s">
        <v>33</v>
      </c>
      <c r="F413" s="7">
        <v>44988</v>
      </c>
      <c r="G413" s="4">
        <v>1239</v>
      </c>
      <c r="H413">
        <v>39</v>
      </c>
      <c r="I413" t="str">
        <f>TRIM(shipments[[#This Row],[Geography]])</f>
        <v>New Zealand</v>
      </c>
      <c r="J413">
        <f>shipments[[#This Row],[Boxes]]*_xlfn.XLOOKUP(shipments[[#This Row],[Product]],products[Product], products[Cost per box])</f>
        <v>103.35</v>
      </c>
    </row>
    <row r="414" spans="3:10" x14ac:dyDescent="0.3">
      <c r="C414" t="s">
        <v>69</v>
      </c>
      <c r="D414" t="s">
        <v>35</v>
      </c>
      <c r="E414" t="s">
        <v>24</v>
      </c>
      <c r="F414" s="7">
        <v>44891</v>
      </c>
      <c r="G414" s="4">
        <v>6419</v>
      </c>
      <c r="H414">
        <v>147</v>
      </c>
      <c r="I414" t="str">
        <f>TRIM(shipments[[#This Row],[Geography]])</f>
        <v>USA</v>
      </c>
      <c r="J414">
        <f>shipments[[#This Row],[Boxes]]*_xlfn.XLOOKUP(shipments[[#This Row],[Product]],products[Product], products[Cost per box])</f>
        <v>1544.97</v>
      </c>
    </row>
    <row r="415" spans="3:10" x14ac:dyDescent="0.3">
      <c r="C415" t="s">
        <v>8</v>
      </c>
      <c r="D415" t="s">
        <v>34</v>
      </c>
      <c r="E415" t="s">
        <v>28</v>
      </c>
      <c r="F415" s="7">
        <v>45106</v>
      </c>
      <c r="G415" s="4">
        <v>5481</v>
      </c>
      <c r="H415">
        <v>800</v>
      </c>
      <c r="I415" t="str">
        <f>TRIM(shipments[[#This Row],[Geography]])</f>
        <v>India</v>
      </c>
      <c r="J415">
        <f>shipments[[#This Row],[Boxes]]*_xlfn.XLOOKUP(shipments[[#This Row],[Product]],products[Product], products[Cost per box])</f>
        <v>6744</v>
      </c>
    </row>
    <row r="416" spans="3:10" x14ac:dyDescent="0.3">
      <c r="C416" t="s">
        <v>71</v>
      </c>
      <c r="D416" t="s">
        <v>36</v>
      </c>
      <c r="E416" t="s">
        <v>27</v>
      </c>
      <c r="F416" s="7">
        <v>44958</v>
      </c>
      <c r="G416" s="4">
        <v>2058</v>
      </c>
      <c r="H416">
        <v>1675</v>
      </c>
      <c r="I416" t="str">
        <f>TRIM(shipments[[#This Row],[Geography]])</f>
        <v>Canada</v>
      </c>
      <c r="J416">
        <f>shipments[[#This Row],[Boxes]]*_xlfn.XLOOKUP(shipments[[#This Row],[Product]],products[Product], products[Cost per box])</f>
        <v>16029.75</v>
      </c>
    </row>
    <row r="417" spans="3:10" x14ac:dyDescent="0.3">
      <c r="C417" t="s">
        <v>72</v>
      </c>
      <c r="D417" t="s">
        <v>38</v>
      </c>
      <c r="E417" t="s">
        <v>30</v>
      </c>
      <c r="F417" s="7">
        <v>45044</v>
      </c>
      <c r="G417" s="4">
        <v>2576</v>
      </c>
      <c r="H417">
        <v>71</v>
      </c>
      <c r="I417" t="str">
        <f>TRIM(shipments[[#This Row],[Geography]])</f>
        <v>Australia</v>
      </c>
      <c r="J417">
        <f>shipments[[#This Row],[Boxes]]*_xlfn.XLOOKUP(shipments[[#This Row],[Product]],products[Product], products[Cost per box])</f>
        <v>357.84</v>
      </c>
    </row>
    <row r="418" spans="3:10" x14ac:dyDescent="0.3">
      <c r="C418" t="s">
        <v>6</v>
      </c>
      <c r="D418" t="s">
        <v>38</v>
      </c>
      <c r="E418" t="s">
        <v>15</v>
      </c>
      <c r="F418" s="7">
        <v>45148</v>
      </c>
      <c r="G418" s="4">
        <v>4648</v>
      </c>
      <c r="H418">
        <v>487</v>
      </c>
      <c r="I418" t="str">
        <f>TRIM(shipments[[#This Row],[Geography]])</f>
        <v>Australia</v>
      </c>
      <c r="J418">
        <f>shipments[[#This Row],[Boxes]]*_xlfn.XLOOKUP(shipments[[#This Row],[Product]],products[Product], products[Cost per box])</f>
        <v>1874.95</v>
      </c>
    </row>
    <row r="419" spans="3:10" x14ac:dyDescent="0.3">
      <c r="C419" t="s">
        <v>95</v>
      </c>
      <c r="D419" t="s">
        <v>37</v>
      </c>
      <c r="E419" t="s">
        <v>28</v>
      </c>
      <c r="F419" s="7">
        <v>45106</v>
      </c>
      <c r="G419" s="4">
        <v>2877</v>
      </c>
      <c r="H419">
        <v>107</v>
      </c>
      <c r="I419" t="str">
        <f>TRIM(shipments[[#This Row],[Geography]])</f>
        <v>New Zealand</v>
      </c>
      <c r="J419">
        <f>shipments[[#This Row],[Boxes]]*_xlfn.XLOOKUP(shipments[[#This Row],[Product]],products[Product], products[Cost per box])</f>
        <v>902.01</v>
      </c>
    </row>
    <row r="420" spans="3:10" x14ac:dyDescent="0.3">
      <c r="C420" t="s">
        <v>70</v>
      </c>
      <c r="D420" t="s">
        <v>39</v>
      </c>
      <c r="E420" t="s">
        <v>4</v>
      </c>
      <c r="F420" s="7">
        <v>45148</v>
      </c>
      <c r="G420" s="4">
        <v>1981</v>
      </c>
      <c r="H420">
        <v>1244</v>
      </c>
      <c r="I420" t="str">
        <f>TRIM(shipments[[#This Row],[Geography]])</f>
        <v>UK</v>
      </c>
      <c r="J420">
        <f>shipments[[#This Row],[Boxes]]*_xlfn.XLOOKUP(shipments[[#This Row],[Product]],products[Product], products[Cost per box])</f>
        <v>6406.6</v>
      </c>
    </row>
    <row r="421" spans="3:10" x14ac:dyDescent="0.3">
      <c r="C421" t="s">
        <v>66</v>
      </c>
      <c r="D421" t="s">
        <v>37</v>
      </c>
      <c r="E421" t="s">
        <v>32</v>
      </c>
      <c r="F421" s="7">
        <v>45091</v>
      </c>
      <c r="G421" s="4">
        <v>6489</v>
      </c>
      <c r="H421">
        <v>137</v>
      </c>
      <c r="I421" t="str">
        <f>TRIM(shipments[[#This Row],[Geography]])</f>
        <v>New Zealand</v>
      </c>
      <c r="J421">
        <f>shipments[[#This Row],[Boxes]]*_xlfn.XLOOKUP(shipments[[#This Row],[Product]],products[Product], products[Cost per box])</f>
        <v>454.84</v>
      </c>
    </row>
    <row r="422" spans="3:10" x14ac:dyDescent="0.3">
      <c r="C422" t="s">
        <v>72</v>
      </c>
      <c r="D422" t="s">
        <v>36</v>
      </c>
      <c r="E422" t="s">
        <v>32</v>
      </c>
      <c r="F422" s="7">
        <v>44835</v>
      </c>
      <c r="G422" s="4">
        <v>4739</v>
      </c>
      <c r="H422">
        <v>408</v>
      </c>
      <c r="I422" t="str">
        <f>TRIM(shipments[[#This Row],[Geography]])</f>
        <v>Canada</v>
      </c>
      <c r="J422">
        <f>shipments[[#This Row],[Boxes]]*_xlfn.XLOOKUP(shipments[[#This Row],[Product]],products[Product], products[Cost per box])</f>
        <v>1354.56</v>
      </c>
    </row>
    <row r="423" spans="3:10" x14ac:dyDescent="0.3">
      <c r="C423" t="s">
        <v>68</v>
      </c>
      <c r="D423" t="s">
        <v>34</v>
      </c>
      <c r="E423" t="s">
        <v>21</v>
      </c>
      <c r="F423" s="7">
        <v>45035</v>
      </c>
      <c r="G423" s="4">
        <v>5047</v>
      </c>
      <c r="H423">
        <v>1453</v>
      </c>
      <c r="I423" t="str">
        <f>TRIM(shipments[[#This Row],[Geography]])</f>
        <v>India</v>
      </c>
      <c r="J423">
        <f>shipments[[#This Row],[Boxes]]*_xlfn.XLOOKUP(shipments[[#This Row],[Product]],products[Product], products[Cost per box])</f>
        <v>11943.660000000002</v>
      </c>
    </row>
    <row r="424" spans="3:10" x14ac:dyDescent="0.3">
      <c r="C424" t="s">
        <v>9</v>
      </c>
      <c r="D424" t="s">
        <v>114</v>
      </c>
      <c r="E424" t="s">
        <v>21</v>
      </c>
      <c r="F424" s="7">
        <v>44724</v>
      </c>
      <c r="G424" s="4">
        <v>1330</v>
      </c>
      <c r="H424">
        <v>953</v>
      </c>
      <c r="I424" t="str">
        <f>TRIM(shipments[[#This Row],[Geography]])</f>
        <v>Canada</v>
      </c>
      <c r="J424">
        <f>shipments[[#This Row],[Boxes]]*_xlfn.XLOOKUP(shipments[[#This Row],[Product]],products[Product], products[Cost per box])</f>
        <v>7833.6600000000008</v>
      </c>
    </row>
    <row r="425" spans="3:10" x14ac:dyDescent="0.3">
      <c r="C425" t="s">
        <v>69</v>
      </c>
      <c r="D425" t="s">
        <v>101</v>
      </c>
      <c r="E425" t="s">
        <v>27</v>
      </c>
      <c r="F425" s="7">
        <v>44891</v>
      </c>
      <c r="G425" s="4">
        <v>9450</v>
      </c>
      <c r="H425">
        <v>454</v>
      </c>
      <c r="I425" t="str">
        <f>TRIM(shipments[[#This Row],[Geography]])</f>
        <v>USA</v>
      </c>
      <c r="J425">
        <f>shipments[[#This Row],[Boxes]]*_xlfn.XLOOKUP(shipments[[#This Row],[Product]],products[Product], products[Cost per box])</f>
        <v>4344.78</v>
      </c>
    </row>
    <row r="426" spans="3:10" x14ac:dyDescent="0.3">
      <c r="C426" t="s">
        <v>3</v>
      </c>
      <c r="D426" t="s">
        <v>35</v>
      </c>
      <c r="E426" t="s">
        <v>24</v>
      </c>
      <c r="F426" s="7">
        <v>45034</v>
      </c>
      <c r="G426" s="4">
        <v>9016</v>
      </c>
      <c r="H426">
        <v>481</v>
      </c>
      <c r="I426" t="str">
        <f>TRIM(shipments[[#This Row],[Geography]])</f>
        <v>USA</v>
      </c>
      <c r="J426">
        <f>shipments[[#This Row],[Boxes]]*_xlfn.XLOOKUP(shipments[[#This Row],[Product]],products[Product], products[Cost per box])</f>
        <v>5055.3099999999995</v>
      </c>
    </row>
    <row r="427" spans="3:10" x14ac:dyDescent="0.3">
      <c r="C427" t="s">
        <v>92</v>
      </c>
      <c r="D427" t="s">
        <v>35</v>
      </c>
      <c r="E427" t="s">
        <v>17</v>
      </c>
      <c r="F427" s="7">
        <v>45159</v>
      </c>
      <c r="G427" s="4">
        <v>6111</v>
      </c>
      <c r="H427">
        <v>1013</v>
      </c>
      <c r="I427" t="str">
        <f>TRIM(shipments[[#This Row],[Geography]])</f>
        <v>USA</v>
      </c>
      <c r="J427">
        <f>shipments[[#This Row],[Boxes]]*_xlfn.XLOOKUP(shipments[[#This Row],[Product]],products[Product], products[Cost per box])</f>
        <v>6392.03</v>
      </c>
    </row>
    <row r="428" spans="3:10" x14ac:dyDescent="0.3">
      <c r="C428" t="s">
        <v>75</v>
      </c>
      <c r="D428" t="s">
        <v>105</v>
      </c>
      <c r="E428" t="s">
        <v>32</v>
      </c>
      <c r="F428" s="7">
        <v>44670</v>
      </c>
      <c r="G428" s="4">
        <v>3094</v>
      </c>
      <c r="H428">
        <v>467</v>
      </c>
      <c r="I428" t="str">
        <f>TRIM(shipments[[#This Row],[Geography]])</f>
        <v>Canada</v>
      </c>
      <c r="J428">
        <f>shipments[[#This Row],[Boxes]]*_xlfn.XLOOKUP(shipments[[#This Row],[Product]],products[Product], products[Cost per box])</f>
        <v>1550.4399999999998</v>
      </c>
    </row>
    <row r="429" spans="3:10" x14ac:dyDescent="0.3">
      <c r="C429" t="s">
        <v>65</v>
      </c>
      <c r="D429" t="s">
        <v>37</v>
      </c>
      <c r="E429" t="s">
        <v>15</v>
      </c>
      <c r="F429" s="7">
        <v>45154</v>
      </c>
      <c r="G429" s="4">
        <v>9121</v>
      </c>
      <c r="H429">
        <v>131</v>
      </c>
      <c r="I429" t="str">
        <f>TRIM(shipments[[#This Row],[Geography]])</f>
        <v>New Zealand</v>
      </c>
      <c r="J429">
        <f>shipments[[#This Row],[Boxes]]*_xlfn.XLOOKUP(shipments[[#This Row],[Product]],products[Product], products[Cost per box])</f>
        <v>504.35</v>
      </c>
    </row>
    <row r="430" spans="3:10" x14ac:dyDescent="0.3">
      <c r="C430" t="s">
        <v>8</v>
      </c>
      <c r="D430" t="s">
        <v>98</v>
      </c>
      <c r="E430" t="s">
        <v>22</v>
      </c>
      <c r="F430" s="7">
        <v>44659</v>
      </c>
      <c r="G430" s="4">
        <v>1428</v>
      </c>
      <c r="H430">
        <v>265</v>
      </c>
      <c r="I430" t="str">
        <f>TRIM(shipments[[#This Row],[Geography]])</f>
        <v>UK</v>
      </c>
      <c r="J430">
        <f>shipments[[#This Row],[Boxes]]*_xlfn.XLOOKUP(shipments[[#This Row],[Product]],products[Product], products[Cost per box])</f>
        <v>2710.9500000000003</v>
      </c>
    </row>
    <row r="431" spans="3:10" x14ac:dyDescent="0.3">
      <c r="C431" t="s">
        <v>68</v>
      </c>
      <c r="D431" t="s">
        <v>38</v>
      </c>
      <c r="E431" t="s">
        <v>14</v>
      </c>
      <c r="F431" s="7">
        <v>44929</v>
      </c>
      <c r="G431" s="4">
        <v>11760</v>
      </c>
      <c r="H431">
        <v>692</v>
      </c>
      <c r="I431" t="str">
        <f>TRIM(shipments[[#This Row],[Geography]])</f>
        <v>Australia</v>
      </c>
      <c r="J431">
        <f>shipments[[#This Row],[Boxes]]*_xlfn.XLOOKUP(shipments[[#This Row],[Product]],products[Product], products[Cost per box])</f>
        <v>5176.16</v>
      </c>
    </row>
    <row r="432" spans="3:10" x14ac:dyDescent="0.3">
      <c r="C432" t="s">
        <v>73</v>
      </c>
      <c r="D432" t="s">
        <v>36</v>
      </c>
      <c r="E432" t="s">
        <v>31</v>
      </c>
      <c r="F432" s="7">
        <v>45029</v>
      </c>
      <c r="G432" s="4">
        <v>5439</v>
      </c>
      <c r="H432">
        <v>48</v>
      </c>
      <c r="I432" t="str">
        <f>TRIM(shipments[[#This Row],[Geography]])</f>
        <v>Canada</v>
      </c>
      <c r="J432">
        <f>shipments[[#This Row],[Boxes]]*_xlfn.XLOOKUP(shipments[[#This Row],[Product]],products[Product], products[Cost per box])</f>
        <v>132.47999999999999</v>
      </c>
    </row>
    <row r="433" spans="3:10" x14ac:dyDescent="0.3">
      <c r="C433" t="s">
        <v>70</v>
      </c>
      <c r="D433" t="s">
        <v>108</v>
      </c>
      <c r="E433" t="s">
        <v>13</v>
      </c>
      <c r="F433" s="7">
        <v>44784</v>
      </c>
      <c r="G433" s="4">
        <v>3451</v>
      </c>
      <c r="H433">
        <v>597</v>
      </c>
      <c r="I433" t="str">
        <f>TRIM(shipments[[#This Row],[Geography]])</f>
        <v>USA</v>
      </c>
      <c r="J433">
        <f>shipments[[#This Row],[Boxes]]*_xlfn.XLOOKUP(shipments[[#This Row],[Product]],products[Product], products[Cost per box])</f>
        <v>3140.22</v>
      </c>
    </row>
    <row r="434" spans="3:10" x14ac:dyDescent="0.3">
      <c r="C434" t="s">
        <v>8</v>
      </c>
      <c r="D434" t="s">
        <v>34</v>
      </c>
      <c r="E434" t="s">
        <v>15</v>
      </c>
      <c r="F434" s="7">
        <v>44995</v>
      </c>
      <c r="G434" s="4">
        <v>9793</v>
      </c>
      <c r="H434">
        <v>428</v>
      </c>
      <c r="I434" t="str">
        <f>TRIM(shipments[[#This Row],[Geography]])</f>
        <v>India</v>
      </c>
      <c r="J434">
        <f>shipments[[#This Row],[Boxes]]*_xlfn.XLOOKUP(shipments[[#This Row],[Product]],products[Product], products[Cost per box])</f>
        <v>1647.8</v>
      </c>
    </row>
    <row r="435" spans="3:10" x14ac:dyDescent="0.3">
      <c r="C435" t="s">
        <v>67</v>
      </c>
      <c r="D435" t="s">
        <v>35</v>
      </c>
      <c r="E435" t="s">
        <v>31</v>
      </c>
      <c r="F435" s="7">
        <v>45063</v>
      </c>
      <c r="G435" s="4">
        <v>9086</v>
      </c>
      <c r="H435">
        <v>13</v>
      </c>
      <c r="I435" t="str">
        <f>TRIM(shipments[[#This Row],[Geography]])</f>
        <v>USA</v>
      </c>
      <c r="J435">
        <f>shipments[[#This Row],[Boxes]]*_xlfn.XLOOKUP(shipments[[#This Row],[Product]],products[Product], products[Cost per box])</f>
        <v>35.879999999999995</v>
      </c>
    </row>
    <row r="436" spans="3:10" x14ac:dyDescent="0.3">
      <c r="C436" t="s">
        <v>5</v>
      </c>
      <c r="D436" t="s">
        <v>100</v>
      </c>
      <c r="E436" t="s">
        <v>14</v>
      </c>
      <c r="F436" s="7">
        <v>44724</v>
      </c>
      <c r="G436" s="4">
        <v>322</v>
      </c>
      <c r="H436">
        <v>282</v>
      </c>
      <c r="I436" t="str">
        <f>TRIM(shipments[[#This Row],[Geography]])</f>
        <v>India</v>
      </c>
      <c r="J436">
        <f>shipments[[#This Row],[Boxes]]*_xlfn.XLOOKUP(shipments[[#This Row],[Product]],products[Product], products[Cost per box])</f>
        <v>2109.36</v>
      </c>
    </row>
    <row r="437" spans="3:10" x14ac:dyDescent="0.3">
      <c r="C437" t="s">
        <v>3</v>
      </c>
      <c r="D437" t="s">
        <v>39</v>
      </c>
      <c r="E437" t="s">
        <v>16</v>
      </c>
      <c r="F437" s="7">
        <v>45092</v>
      </c>
      <c r="G437" s="4">
        <v>9800</v>
      </c>
      <c r="H437">
        <v>383</v>
      </c>
      <c r="I437" t="str">
        <f>TRIM(shipments[[#This Row],[Geography]])</f>
        <v>UK</v>
      </c>
      <c r="J437">
        <f>shipments[[#This Row],[Boxes]]*_xlfn.XLOOKUP(shipments[[#This Row],[Product]],products[Product], products[Cost per box])</f>
        <v>2190.7599999999998</v>
      </c>
    </row>
    <row r="438" spans="3:10" x14ac:dyDescent="0.3">
      <c r="C438" t="s">
        <v>73</v>
      </c>
      <c r="D438" t="s">
        <v>37</v>
      </c>
      <c r="E438" t="s">
        <v>32</v>
      </c>
      <c r="F438" s="7">
        <v>45099</v>
      </c>
      <c r="G438" s="4">
        <v>2016</v>
      </c>
      <c r="H438">
        <v>564</v>
      </c>
      <c r="I438" t="str">
        <f>TRIM(shipments[[#This Row],[Geography]])</f>
        <v>New Zealand</v>
      </c>
      <c r="J438">
        <f>shipments[[#This Row],[Boxes]]*_xlfn.XLOOKUP(shipments[[#This Row],[Product]],products[Product], products[Cost per box])</f>
        <v>1872.48</v>
      </c>
    </row>
    <row r="439" spans="3:10" x14ac:dyDescent="0.3">
      <c r="C439" t="s">
        <v>74</v>
      </c>
      <c r="D439" t="s">
        <v>35</v>
      </c>
      <c r="E439" t="s">
        <v>18</v>
      </c>
      <c r="F439" s="7">
        <v>45049</v>
      </c>
      <c r="G439" s="4">
        <v>3591</v>
      </c>
      <c r="H439">
        <v>200</v>
      </c>
      <c r="I439" t="str">
        <f>TRIM(shipments[[#This Row],[Geography]])</f>
        <v>USA</v>
      </c>
      <c r="J439">
        <f>shipments[[#This Row],[Boxes]]*_xlfn.XLOOKUP(shipments[[#This Row],[Product]],products[Product], products[Cost per box])</f>
        <v>1988</v>
      </c>
    </row>
    <row r="440" spans="3:10" x14ac:dyDescent="0.3">
      <c r="C440" t="s">
        <v>5</v>
      </c>
      <c r="D440" t="s">
        <v>110</v>
      </c>
      <c r="E440" t="s">
        <v>30</v>
      </c>
      <c r="F440" s="7">
        <v>44791</v>
      </c>
      <c r="G440" s="4">
        <v>161</v>
      </c>
      <c r="H440">
        <v>124</v>
      </c>
      <c r="I440" t="str">
        <f>TRIM(shipments[[#This Row],[Geography]])</f>
        <v>UK</v>
      </c>
      <c r="J440">
        <f>shipments[[#This Row],[Boxes]]*_xlfn.XLOOKUP(shipments[[#This Row],[Product]],products[Product], products[Cost per box])</f>
        <v>624.96</v>
      </c>
    </row>
    <row r="441" spans="3:10" x14ac:dyDescent="0.3">
      <c r="C441" t="s">
        <v>3</v>
      </c>
      <c r="D441" t="s">
        <v>112</v>
      </c>
      <c r="E441" t="s">
        <v>29</v>
      </c>
      <c r="F441" s="7">
        <v>44749</v>
      </c>
      <c r="G441" s="4">
        <v>5397</v>
      </c>
      <c r="H441">
        <v>271</v>
      </c>
      <c r="I441" t="str">
        <f>TRIM(shipments[[#This Row],[Geography]])</f>
        <v>Australia</v>
      </c>
      <c r="J441">
        <f>shipments[[#This Row],[Boxes]]*_xlfn.XLOOKUP(shipments[[#This Row],[Product]],products[Product], products[Cost per box])</f>
        <v>1842.8</v>
      </c>
    </row>
    <row r="442" spans="3:10" x14ac:dyDescent="0.3">
      <c r="C442" t="s">
        <v>7</v>
      </c>
      <c r="D442" t="s">
        <v>111</v>
      </c>
      <c r="E442" t="s">
        <v>33</v>
      </c>
      <c r="F442" s="7">
        <v>44777</v>
      </c>
      <c r="G442" s="4">
        <v>2604</v>
      </c>
      <c r="H442">
        <v>50</v>
      </c>
      <c r="I442" t="str">
        <f>TRIM(shipments[[#This Row],[Geography]])</f>
        <v>New Zealand</v>
      </c>
      <c r="J442">
        <f>shipments[[#This Row],[Boxes]]*_xlfn.XLOOKUP(shipments[[#This Row],[Product]],products[Product], products[Cost per box])</f>
        <v>132.5</v>
      </c>
    </row>
    <row r="443" spans="3:10" x14ac:dyDescent="0.3">
      <c r="C443" t="s">
        <v>91</v>
      </c>
      <c r="D443" t="s">
        <v>34</v>
      </c>
      <c r="E443" t="s">
        <v>19</v>
      </c>
      <c r="F443" s="7">
        <v>45097</v>
      </c>
      <c r="G443" s="4">
        <v>3563</v>
      </c>
      <c r="H443">
        <v>329</v>
      </c>
      <c r="I443" t="str">
        <f>TRIM(shipments[[#This Row],[Geography]])</f>
        <v>India</v>
      </c>
      <c r="J443">
        <f>shipments[[#This Row],[Boxes]]*_xlfn.XLOOKUP(shipments[[#This Row],[Product]],products[Product], products[Cost per box])</f>
        <v>2543.17</v>
      </c>
    </row>
    <row r="444" spans="3:10" x14ac:dyDescent="0.3">
      <c r="C444" t="s">
        <v>65</v>
      </c>
      <c r="D444" t="s">
        <v>36</v>
      </c>
      <c r="E444" t="s">
        <v>30</v>
      </c>
      <c r="F444" s="7">
        <v>45125</v>
      </c>
      <c r="G444" s="4">
        <v>4886</v>
      </c>
      <c r="H444">
        <v>408</v>
      </c>
      <c r="I444" t="str">
        <f>TRIM(shipments[[#This Row],[Geography]])</f>
        <v>Canada</v>
      </c>
      <c r="J444">
        <f>shipments[[#This Row],[Boxes]]*_xlfn.XLOOKUP(shipments[[#This Row],[Product]],products[Product], products[Cost per box])</f>
        <v>2056.3200000000002</v>
      </c>
    </row>
    <row r="445" spans="3:10" x14ac:dyDescent="0.3">
      <c r="C445" t="s">
        <v>67</v>
      </c>
      <c r="D445" t="s">
        <v>34</v>
      </c>
      <c r="E445" t="s">
        <v>29</v>
      </c>
      <c r="F445" s="7">
        <v>44970</v>
      </c>
      <c r="G445" s="4">
        <v>2310</v>
      </c>
      <c r="H445">
        <v>99</v>
      </c>
      <c r="I445" t="str">
        <f>TRIM(shipments[[#This Row],[Geography]])</f>
        <v>India</v>
      </c>
      <c r="J445">
        <f>shipments[[#This Row],[Boxes]]*_xlfn.XLOOKUP(shipments[[#This Row],[Product]],products[Product], products[Cost per box])</f>
        <v>673.19999999999993</v>
      </c>
    </row>
    <row r="446" spans="3:10" x14ac:dyDescent="0.3">
      <c r="C446" t="s">
        <v>94</v>
      </c>
      <c r="D446" t="s">
        <v>35</v>
      </c>
      <c r="E446" t="s">
        <v>24</v>
      </c>
      <c r="F446" s="7">
        <v>44987</v>
      </c>
      <c r="G446" s="4">
        <v>924</v>
      </c>
      <c r="H446">
        <v>107</v>
      </c>
      <c r="I446" t="str">
        <f>TRIM(shipments[[#This Row],[Geography]])</f>
        <v>USA</v>
      </c>
      <c r="J446">
        <f>shipments[[#This Row],[Boxes]]*_xlfn.XLOOKUP(shipments[[#This Row],[Product]],products[Product], products[Cost per box])</f>
        <v>1124.57</v>
      </c>
    </row>
    <row r="447" spans="3:10" x14ac:dyDescent="0.3">
      <c r="C447" t="s">
        <v>72</v>
      </c>
      <c r="D447" t="s">
        <v>36</v>
      </c>
      <c r="E447" t="s">
        <v>28</v>
      </c>
      <c r="F447" s="7">
        <v>45019</v>
      </c>
      <c r="G447" s="4">
        <v>1652</v>
      </c>
      <c r="H447">
        <v>169</v>
      </c>
      <c r="I447" t="str">
        <f>TRIM(shipments[[#This Row],[Geography]])</f>
        <v>Canada</v>
      </c>
      <c r="J447">
        <f>shipments[[#This Row],[Boxes]]*_xlfn.XLOOKUP(shipments[[#This Row],[Product]],products[Product], products[Cost per box])</f>
        <v>1424.6699999999998</v>
      </c>
    </row>
    <row r="448" spans="3:10" x14ac:dyDescent="0.3">
      <c r="C448" t="s">
        <v>69</v>
      </c>
      <c r="D448" t="s">
        <v>107</v>
      </c>
      <c r="E448" t="s">
        <v>16</v>
      </c>
      <c r="F448" s="7">
        <v>44882</v>
      </c>
      <c r="G448" s="4">
        <v>350</v>
      </c>
      <c r="H448">
        <v>292</v>
      </c>
      <c r="I448" t="str">
        <f>TRIM(shipments[[#This Row],[Geography]])</f>
        <v>UK</v>
      </c>
      <c r="J448">
        <f>shipments[[#This Row],[Boxes]]*_xlfn.XLOOKUP(shipments[[#This Row],[Product]],products[Product], products[Cost per box])</f>
        <v>1670.24</v>
      </c>
    </row>
    <row r="449" spans="3:10" x14ac:dyDescent="0.3">
      <c r="C449" t="s">
        <v>73</v>
      </c>
      <c r="D449" t="s">
        <v>102</v>
      </c>
      <c r="E449" t="s">
        <v>20</v>
      </c>
      <c r="F449" s="7">
        <v>44883</v>
      </c>
      <c r="G449" s="4">
        <v>3675</v>
      </c>
      <c r="H449">
        <v>1742</v>
      </c>
      <c r="I449" t="str">
        <f>TRIM(shipments[[#This Row],[Geography]])</f>
        <v>New Zealand</v>
      </c>
      <c r="J449">
        <f>shipments[[#This Row],[Boxes]]*_xlfn.XLOOKUP(shipments[[#This Row],[Product]],products[Product], products[Cost per box])</f>
        <v>6410.56</v>
      </c>
    </row>
    <row r="450" spans="3:10" x14ac:dyDescent="0.3">
      <c r="C450" t="s">
        <v>74</v>
      </c>
      <c r="D450" t="s">
        <v>39</v>
      </c>
      <c r="E450" t="s">
        <v>13</v>
      </c>
      <c r="F450" s="7">
        <v>45133</v>
      </c>
      <c r="G450" s="4">
        <v>2933</v>
      </c>
      <c r="H450">
        <v>269</v>
      </c>
      <c r="I450" t="str">
        <f>TRIM(shipments[[#This Row],[Geography]])</f>
        <v>UK</v>
      </c>
      <c r="J450">
        <f>shipments[[#This Row],[Boxes]]*_xlfn.XLOOKUP(shipments[[#This Row],[Product]],products[Product], products[Cost per box])</f>
        <v>1414.94</v>
      </c>
    </row>
    <row r="451" spans="3:10" x14ac:dyDescent="0.3">
      <c r="C451" t="s">
        <v>71</v>
      </c>
      <c r="D451" t="s">
        <v>101</v>
      </c>
      <c r="E451" t="s">
        <v>28</v>
      </c>
      <c r="F451" s="7">
        <v>44707</v>
      </c>
      <c r="G451" s="4">
        <v>833</v>
      </c>
      <c r="H451">
        <v>210</v>
      </c>
      <c r="I451" t="str">
        <f>TRIM(shipments[[#This Row],[Geography]])</f>
        <v>USA</v>
      </c>
      <c r="J451">
        <f>shipments[[#This Row],[Boxes]]*_xlfn.XLOOKUP(shipments[[#This Row],[Product]],products[Product], products[Cost per box])</f>
        <v>1770.3</v>
      </c>
    </row>
    <row r="452" spans="3:10" x14ac:dyDescent="0.3">
      <c r="C452" t="s">
        <v>10</v>
      </c>
      <c r="D452" t="s">
        <v>37</v>
      </c>
      <c r="E452" t="s">
        <v>17</v>
      </c>
      <c r="F452" s="7">
        <v>45092</v>
      </c>
      <c r="G452" s="4">
        <v>1869</v>
      </c>
      <c r="H452">
        <v>104</v>
      </c>
      <c r="I452" t="str">
        <f>TRIM(shipments[[#This Row],[Geography]])</f>
        <v>New Zealand</v>
      </c>
      <c r="J452">
        <f>shipments[[#This Row],[Boxes]]*_xlfn.XLOOKUP(shipments[[#This Row],[Product]],products[Product], products[Cost per box])</f>
        <v>656.24</v>
      </c>
    </row>
    <row r="453" spans="3:10" x14ac:dyDescent="0.3">
      <c r="C453" t="s">
        <v>94</v>
      </c>
      <c r="D453" t="s">
        <v>34</v>
      </c>
      <c r="E453" t="s">
        <v>25</v>
      </c>
      <c r="F453" s="7">
        <v>44964</v>
      </c>
      <c r="G453" s="4">
        <v>4011</v>
      </c>
      <c r="H453">
        <v>364</v>
      </c>
      <c r="I453" t="str">
        <f>TRIM(shipments[[#This Row],[Geography]])</f>
        <v>India</v>
      </c>
      <c r="J453">
        <f>shipments[[#This Row],[Boxes]]*_xlfn.XLOOKUP(shipments[[#This Row],[Product]],products[Product], products[Cost per box])</f>
        <v>2340.52</v>
      </c>
    </row>
    <row r="454" spans="3:10" x14ac:dyDescent="0.3">
      <c r="C454" t="s">
        <v>66</v>
      </c>
      <c r="D454" t="s">
        <v>34</v>
      </c>
      <c r="E454" t="s">
        <v>23</v>
      </c>
      <c r="F454" s="7">
        <v>45064</v>
      </c>
      <c r="G454" s="4">
        <v>3962</v>
      </c>
      <c r="H454">
        <v>147</v>
      </c>
      <c r="I454" t="str">
        <f>TRIM(shipments[[#This Row],[Geography]])</f>
        <v>India</v>
      </c>
      <c r="J454">
        <f>shipments[[#This Row],[Boxes]]*_xlfn.XLOOKUP(shipments[[#This Row],[Product]],products[Product], products[Cost per box])</f>
        <v>696.78000000000009</v>
      </c>
    </row>
    <row r="455" spans="3:10" x14ac:dyDescent="0.3">
      <c r="C455" t="s">
        <v>69</v>
      </c>
      <c r="D455" t="s">
        <v>109</v>
      </c>
      <c r="E455" t="s">
        <v>23</v>
      </c>
      <c r="F455" s="7">
        <v>44757</v>
      </c>
      <c r="G455" s="4">
        <v>1239</v>
      </c>
      <c r="H455">
        <v>185</v>
      </c>
      <c r="I455" t="str">
        <f>TRIM(shipments[[#This Row],[Geography]])</f>
        <v>India</v>
      </c>
      <c r="J455">
        <f>shipments[[#This Row],[Boxes]]*_xlfn.XLOOKUP(shipments[[#This Row],[Product]],products[Product], products[Cost per box])</f>
        <v>876.90000000000009</v>
      </c>
    </row>
    <row r="456" spans="3:10" x14ac:dyDescent="0.3">
      <c r="C456" t="s">
        <v>72</v>
      </c>
      <c r="D456" t="s">
        <v>38</v>
      </c>
      <c r="E456" t="s">
        <v>24</v>
      </c>
      <c r="F456" s="7">
        <v>45148</v>
      </c>
      <c r="G456" s="4"/>
      <c r="H456">
        <v>708</v>
      </c>
      <c r="I456" t="str">
        <f>TRIM(shipments[[#This Row],[Geography]])</f>
        <v>Australia</v>
      </c>
      <c r="J456">
        <f>shipments[[#This Row],[Boxes]]*_xlfn.XLOOKUP(shipments[[#This Row],[Product]],products[Product], products[Cost per box])</f>
        <v>7441.08</v>
      </c>
    </row>
    <row r="457" spans="3:10" x14ac:dyDescent="0.3">
      <c r="C457" t="s">
        <v>6</v>
      </c>
      <c r="D457" t="s">
        <v>38</v>
      </c>
      <c r="E457" t="s">
        <v>29</v>
      </c>
      <c r="F457" s="7">
        <v>44741</v>
      </c>
      <c r="G457" s="4">
        <v>1316</v>
      </c>
      <c r="H457">
        <v>591</v>
      </c>
      <c r="I457" t="str">
        <f>TRIM(shipments[[#This Row],[Geography]])</f>
        <v>Australia</v>
      </c>
      <c r="J457">
        <f>shipments[[#This Row],[Boxes]]*_xlfn.XLOOKUP(shipments[[#This Row],[Product]],products[Product], products[Cost per box])</f>
        <v>4018.7999999999997</v>
      </c>
    </row>
    <row r="458" spans="3:10" x14ac:dyDescent="0.3">
      <c r="C458" t="s">
        <v>74</v>
      </c>
      <c r="D458" t="s">
        <v>37</v>
      </c>
      <c r="E458" t="s">
        <v>33</v>
      </c>
      <c r="F458" s="7">
        <v>45007</v>
      </c>
      <c r="G458" s="4">
        <v>2723</v>
      </c>
      <c r="H458">
        <v>133</v>
      </c>
      <c r="I458" t="str">
        <f>TRIM(shipments[[#This Row],[Geography]])</f>
        <v>New Zealand</v>
      </c>
      <c r="J458">
        <f>shipments[[#This Row],[Boxes]]*_xlfn.XLOOKUP(shipments[[#This Row],[Product]],products[Product], products[Cost per box])</f>
        <v>352.45</v>
      </c>
    </row>
    <row r="459" spans="3:10" x14ac:dyDescent="0.3">
      <c r="C459" t="s">
        <v>66</v>
      </c>
      <c r="D459" t="s">
        <v>34</v>
      </c>
      <c r="E459" t="s">
        <v>32</v>
      </c>
      <c r="F459" s="7">
        <v>44905</v>
      </c>
      <c r="G459" s="4">
        <v>6776</v>
      </c>
      <c r="H459">
        <v>441</v>
      </c>
      <c r="I459" t="str">
        <f>TRIM(shipments[[#This Row],[Geography]])</f>
        <v>India</v>
      </c>
      <c r="J459">
        <f>shipments[[#This Row],[Boxes]]*_xlfn.XLOOKUP(shipments[[#This Row],[Product]],products[Product], products[Cost per box])</f>
        <v>1464.12</v>
      </c>
    </row>
    <row r="460" spans="3:10" x14ac:dyDescent="0.3">
      <c r="C460" t="s">
        <v>92</v>
      </c>
      <c r="D460" t="s">
        <v>37</v>
      </c>
      <c r="E460" t="s">
        <v>14</v>
      </c>
      <c r="F460" s="7">
        <v>44762</v>
      </c>
      <c r="G460" s="4">
        <v>3682</v>
      </c>
      <c r="H460">
        <v>622</v>
      </c>
      <c r="I460" t="str">
        <f>TRIM(shipments[[#This Row],[Geography]])</f>
        <v>New Zealand</v>
      </c>
      <c r="J460">
        <f>shipments[[#This Row],[Boxes]]*_xlfn.XLOOKUP(shipments[[#This Row],[Product]],products[Product], products[Cost per box])</f>
        <v>4652.5600000000004</v>
      </c>
    </row>
    <row r="461" spans="3:10" x14ac:dyDescent="0.3">
      <c r="C461" t="s">
        <v>95</v>
      </c>
      <c r="D461" t="s">
        <v>38</v>
      </c>
      <c r="E461" t="s">
        <v>31</v>
      </c>
      <c r="F461" s="7">
        <v>45131</v>
      </c>
      <c r="G461" s="4">
        <v>448</v>
      </c>
      <c r="H461">
        <v>50</v>
      </c>
      <c r="I461" t="str">
        <f>TRIM(shipments[[#This Row],[Geography]])</f>
        <v>Australia</v>
      </c>
      <c r="J461">
        <f>shipments[[#This Row],[Boxes]]*_xlfn.XLOOKUP(shipments[[#This Row],[Product]],products[Product], products[Cost per box])</f>
        <v>138</v>
      </c>
    </row>
    <row r="462" spans="3:10" x14ac:dyDescent="0.3">
      <c r="C462" t="s">
        <v>3</v>
      </c>
      <c r="D462" t="s">
        <v>38</v>
      </c>
      <c r="E462" t="s">
        <v>27</v>
      </c>
      <c r="F462" s="7">
        <v>45047</v>
      </c>
      <c r="G462" s="4">
        <v>4676</v>
      </c>
      <c r="H462">
        <v>530</v>
      </c>
      <c r="I462" t="str">
        <f>TRIM(shipments[[#This Row],[Geography]])</f>
        <v>Australia</v>
      </c>
      <c r="J462">
        <f>shipments[[#This Row],[Boxes]]*_xlfn.XLOOKUP(shipments[[#This Row],[Product]],products[Product], products[Cost per box])</f>
        <v>5072.1000000000004</v>
      </c>
    </row>
    <row r="463" spans="3:10" x14ac:dyDescent="0.3">
      <c r="C463" t="s">
        <v>66</v>
      </c>
      <c r="D463" t="s">
        <v>113</v>
      </c>
      <c r="E463" t="s">
        <v>24</v>
      </c>
      <c r="F463" s="7">
        <v>44910</v>
      </c>
      <c r="G463" s="4">
        <v>5691</v>
      </c>
      <c r="H463">
        <v>1177</v>
      </c>
      <c r="I463" t="str">
        <f>TRIM(shipments[[#This Row],[Geography]])</f>
        <v>New Zealand</v>
      </c>
      <c r="J463">
        <f>shipments[[#This Row],[Boxes]]*_xlfn.XLOOKUP(shipments[[#This Row],[Product]],products[Product], products[Cost per box])</f>
        <v>12370.27</v>
      </c>
    </row>
    <row r="464" spans="3:10" x14ac:dyDescent="0.3">
      <c r="C464" t="s">
        <v>95</v>
      </c>
      <c r="D464" t="s">
        <v>38</v>
      </c>
      <c r="E464" t="s">
        <v>17</v>
      </c>
      <c r="F464" s="7">
        <v>45063</v>
      </c>
      <c r="G464" s="4">
        <v>3248</v>
      </c>
      <c r="H464">
        <v>171</v>
      </c>
      <c r="I464" t="str">
        <f>TRIM(shipments[[#This Row],[Geography]])</f>
        <v>Australia</v>
      </c>
      <c r="J464">
        <f>shipments[[#This Row],[Boxes]]*_xlfn.XLOOKUP(shipments[[#This Row],[Product]],products[Product], products[Cost per box])</f>
        <v>1079.01</v>
      </c>
    </row>
    <row r="465" spans="3:10" x14ac:dyDescent="0.3">
      <c r="C465" t="s">
        <v>75</v>
      </c>
      <c r="D465" t="s">
        <v>35</v>
      </c>
      <c r="E465" t="s">
        <v>16</v>
      </c>
      <c r="F465" s="7">
        <v>44979</v>
      </c>
      <c r="G465" s="4">
        <v>8848</v>
      </c>
      <c r="H465">
        <v>268</v>
      </c>
      <c r="I465" t="str">
        <f>TRIM(shipments[[#This Row],[Geography]])</f>
        <v>USA</v>
      </c>
      <c r="J465">
        <f>shipments[[#This Row],[Boxes]]*_xlfn.XLOOKUP(shipments[[#This Row],[Product]],products[Product], products[Cost per box])</f>
        <v>1532.96</v>
      </c>
    </row>
    <row r="466" spans="3:10" x14ac:dyDescent="0.3">
      <c r="C466" t="s">
        <v>7</v>
      </c>
      <c r="D466" t="s">
        <v>36</v>
      </c>
      <c r="E466" t="s">
        <v>13</v>
      </c>
      <c r="F466" s="7">
        <v>44847</v>
      </c>
      <c r="G466" s="4">
        <v>3493</v>
      </c>
      <c r="H466">
        <v>184</v>
      </c>
      <c r="I466" t="str">
        <f>TRIM(shipments[[#This Row],[Geography]])</f>
        <v>Canada</v>
      </c>
      <c r="J466">
        <f>shipments[[#This Row],[Boxes]]*_xlfn.XLOOKUP(shipments[[#This Row],[Product]],products[Product], products[Cost per box])</f>
        <v>967.83999999999992</v>
      </c>
    </row>
    <row r="467" spans="3:10" x14ac:dyDescent="0.3">
      <c r="C467" t="s">
        <v>10</v>
      </c>
      <c r="D467" t="s">
        <v>38</v>
      </c>
      <c r="E467" t="s">
        <v>32</v>
      </c>
      <c r="F467" s="7">
        <v>44980</v>
      </c>
      <c r="G467" s="4">
        <v>2065</v>
      </c>
      <c r="H467">
        <v>80</v>
      </c>
      <c r="I467" t="str">
        <f>TRIM(shipments[[#This Row],[Geography]])</f>
        <v>Australia</v>
      </c>
      <c r="J467">
        <f>shipments[[#This Row],[Boxes]]*_xlfn.XLOOKUP(shipments[[#This Row],[Product]],products[Product], products[Cost per box])</f>
        <v>265.59999999999997</v>
      </c>
    </row>
    <row r="468" spans="3:10" x14ac:dyDescent="0.3">
      <c r="C468" t="s">
        <v>69</v>
      </c>
      <c r="D468" t="s">
        <v>34</v>
      </c>
      <c r="E468" t="s">
        <v>30</v>
      </c>
      <c r="F468" s="7">
        <v>44944</v>
      </c>
      <c r="G468" s="4">
        <v>2289</v>
      </c>
      <c r="H468">
        <v>1038</v>
      </c>
      <c r="I468" t="str">
        <f>TRIM(shipments[[#This Row],[Geography]])</f>
        <v>India</v>
      </c>
      <c r="J468">
        <f>shipments[[#This Row],[Boxes]]*_xlfn.XLOOKUP(shipments[[#This Row],[Product]],products[Product], products[Cost per box])</f>
        <v>5231.5200000000004</v>
      </c>
    </row>
    <row r="469" spans="3:10" x14ac:dyDescent="0.3">
      <c r="C469" t="s">
        <v>6</v>
      </c>
      <c r="D469" t="s">
        <v>110</v>
      </c>
      <c r="E469" t="s">
        <v>4</v>
      </c>
      <c r="F469" s="7">
        <v>44903</v>
      </c>
      <c r="G469" s="4">
        <v>749</v>
      </c>
      <c r="H469">
        <v>520</v>
      </c>
      <c r="I469" t="str">
        <f>TRIM(shipments[[#This Row],[Geography]])</f>
        <v>UK</v>
      </c>
      <c r="J469">
        <f>shipments[[#This Row],[Boxes]]*_xlfn.XLOOKUP(shipments[[#This Row],[Product]],products[Product], products[Cost per box])</f>
        <v>2678</v>
      </c>
    </row>
    <row r="470" spans="3:10" x14ac:dyDescent="0.3">
      <c r="C470" t="s">
        <v>75</v>
      </c>
      <c r="D470" t="s">
        <v>34</v>
      </c>
      <c r="E470" t="s">
        <v>15</v>
      </c>
      <c r="F470" s="7">
        <v>44942</v>
      </c>
      <c r="G470" s="4">
        <v>5691</v>
      </c>
      <c r="H470">
        <v>474</v>
      </c>
      <c r="I470" t="str">
        <f>TRIM(shipments[[#This Row],[Geography]])</f>
        <v>India</v>
      </c>
      <c r="J470">
        <f>shipments[[#This Row],[Boxes]]*_xlfn.XLOOKUP(shipments[[#This Row],[Product]],products[Product], products[Cost per box])</f>
        <v>1824.9</v>
      </c>
    </row>
    <row r="471" spans="3:10" x14ac:dyDescent="0.3">
      <c r="C471" t="s">
        <v>74</v>
      </c>
      <c r="D471" t="s">
        <v>105</v>
      </c>
      <c r="E471" t="s">
        <v>27</v>
      </c>
      <c r="F471" s="7">
        <v>44863</v>
      </c>
      <c r="G471" s="4">
        <v>6902</v>
      </c>
      <c r="H471">
        <v>216</v>
      </c>
      <c r="I471" t="str">
        <f>TRIM(shipments[[#This Row],[Geography]])</f>
        <v>Canada</v>
      </c>
      <c r="J471">
        <f>shipments[[#This Row],[Boxes]]*_xlfn.XLOOKUP(shipments[[#This Row],[Product]],products[Product], products[Cost per box])</f>
        <v>2067.12</v>
      </c>
    </row>
    <row r="472" spans="3:10" x14ac:dyDescent="0.3">
      <c r="C472" t="s">
        <v>9</v>
      </c>
      <c r="D472" t="s">
        <v>108</v>
      </c>
      <c r="E472" t="s">
        <v>31</v>
      </c>
      <c r="F472" s="7">
        <v>44885</v>
      </c>
      <c r="G472" s="4">
        <v>2191</v>
      </c>
      <c r="H472">
        <v>348</v>
      </c>
      <c r="I472" t="str">
        <f>TRIM(shipments[[#This Row],[Geography]])</f>
        <v>USA</v>
      </c>
      <c r="J472">
        <f>shipments[[#This Row],[Boxes]]*_xlfn.XLOOKUP(shipments[[#This Row],[Product]],products[Product], products[Cost per box])</f>
        <v>960.4799999999999</v>
      </c>
    </row>
    <row r="473" spans="3:10" x14ac:dyDescent="0.3">
      <c r="C473" t="s">
        <v>73</v>
      </c>
      <c r="D473" t="s">
        <v>34</v>
      </c>
      <c r="E473" t="s">
        <v>20</v>
      </c>
      <c r="F473" s="7">
        <v>45134</v>
      </c>
      <c r="G473" s="4">
        <v>560</v>
      </c>
      <c r="H473">
        <v>734</v>
      </c>
      <c r="I473" t="str">
        <f>TRIM(shipments[[#This Row],[Geography]])</f>
        <v>India</v>
      </c>
      <c r="J473">
        <f>shipments[[#This Row],[Boxes]]*_xlfn.XLOOKUP(shipments[[#This Row],[Product]],products[Product], products[Cost per box])</f>
        <v>2701.12</v>
      </c>
    </row>
    <row r="474" spans="3:10" x14ac:dyDescent="0.3">
      <c r="C474" t="s">
        <v>3</v>
      </c>
      <c r="D474" t="s">
        <v>35</v>
      </c>
      <c r="E474" t="s">
        <v>17</v>
      </c>
      <c r="F474" s="7">
        <v>45111</v>
      </c>
      <c r="G474" s="4">
        <v>4529</v>
      </c>
      <c r="H474">
        <v>97</v>
      </c>
      <c r="I474" t="str">
        <f>TRIM(shipments[[#This Row],[Geography]])</f>
        <v>USA</v>
      </c>
      <c r="J474">
        <f>shipments[[#This Row],[Boxes]]*_xlfn.XLOOKUP(shipments[[#This Row],[Product]],products[Product], products[Cost per box])</f>
        <v>612.06999999999994</v>
      </c>
    </row>
    <row r="475" spans="3:10" x14ac:dyDescent="0.3">
      <c r="C475" t="s">
        <v>70</v>
      </c>
      <c r="D475" t="s">
        <v>98</v>
      </c>
      <c r="E475" t="s">
        <v>16</v>
      </c>
      <c r="F475" s="7">
        <v>44693</v>
      </c>
      <c r="G475" s="4">
        <v>2485</v>
      </c>
      <c r="H475">
        <v>313</v>
      </c>
      <c r="I475" t="str">
        <f>TRIM(shipments[[#This Row],[Geography]])</f>
        <v>UK</v>
      </c>
      <c r="J475">
        <f>shipments[[#This Row],[Boxes]]*_xlfn.XLOOKUP(shipments[[#This Row],[Product]],products[Product], products[Cost per box])</f>
        <v>1790.36</v>
      </c>
    </row>
    <row r="476" spans="3:10" x14ac:dyDescent="0.3">
      <c r="C476" t="s">
        <v>74</v>
      </c>
      <c r="D476" t="s">
        <v>102</v>
      </c>
      <c r="E476" t="s">
        <v>17</v>
      </c>
      <c r="F476" s="7">
        <v>44777</v>
      </c>
      <c r="G476" s="4">
        <v>2821</v>
      </c>
      <c r="H476">
        <v>694</v>
      </c>
      <c r="I476" t="str">
        <f>TRIM(shipments[[#This Row],[Geography]])</f>
        <v>New Zealand</v>
      </c>
      <c r="J476">
        <f>shipments[[#This Row],[Boxes]]*_xlfn.XLOOKUP(shipments[[#This Row],[Product]],products[Product], products[Cost per box])</f>
        <v>4379.1399999999994</v>
      </c>
    </row>
    <row r="477" spans="3:10" x14ac:dyDescent="0.3">
      <c r="C477" t="s">
        <v>70</v>
      </c>
      <c r="D477" t="s">
        <v>108</v>
      </c>
      <c r="E477" t="s">
        <v>17</v>
      </c>
      <c r="F477" s="7">
        <v>44908</v>
      </c>
      <c r="G477" s="4">
        <v>651</v>
      </c>
      <c r="H477">
        <v>221</v>
      </c>
      <c r="I477" t="str">
        <f>TRIM(shipments[[#This Row],[Geography]])</f>
        <v>USA</v>
      </c>
      <c r="J477">
        <f>shipments[[#This Row],[Boxes]]*_xlfn.XLOOKUP(shipments[[#This Row],[Product]],products[Product], products[Cost per box])</f>
        <v>1394.51</v>
      </c>
    </row>
    <row r="478" spans="3:10" x14ac:dyDescent="0.3">
      <c r="C478" t="s">
        <v>94</v>
      </c>
      <c r="D478" t="s">
        <v>38</v>
      </c>
      <c r="E478" t="s">
        <v>29</v>
      </c>
      <c r="F478" s="7">
        <v>45110</v>
      </c>
      <c r="G478" s="4"/>
      <c r="H478">
        <v>448</v>
      </c>
      <c r="I478" t="str">
        <f>TRIM(shipments[[#This Row],[Geography]])</f>
        <v>Australia</v>
      </c>
      <c r="J478">
        <f>shipments[[#This Row],[Boxes]]*_xlfn.XLOOKUP(shipments[[#This Row],[Product]],products[Product], products[Cost per box])</f>
        <v>3046.4</v>
      </c>
    </row>
    <row r="479" spans="3:10" x14ac:dyDescent="0.3">
      <c r="C479" t="s">
        <v>95</v>
      </c>
      <c r="D479" t="s">
        <v>35</v>
      </c>
      <c r="E479" t="s">
        <v>16</v>
      </c>
      <c r="F479" s="7">
        <v>45077</v>
      </c>
      <c r="G479" s="4">
        <v>8295</v>
      </c>
      <c r="H479">
        <v>86</v>
      </c>
      <c r="I479" t="str">
        <f>TRIM(shipments[[#This Row],[Geography]])</f>
        <v>USA</v>
      </c>
      <c r="J479">
        <f>shipments[[#This Row],[Boxes]]*_xlfn.XLOOKUP(shipments[[#This Row],[Product]],products[Product], products[Cost per box])</f>
        <v>491.91999999999996</v>
      </c>
    </row>
    <row r="480" spans="3:10" x14ac:dyDescent="0.3">
      <c r="C480" t="s">
        <v>71</v>
      </c>
      <c r="D480" t="s">
        <v>34</v>
      </c>
      <c r="E480" t="s">
        <v>31</v>
      </c>
      <c r="F480" s="7">
        <v>45090</v>
      </c>
      <c r="G480" s="4">
        <v>8400</v>
      </c>
      <c r="H480">
        <v>301</v>
      </c>
      <c r="I480" t="str">
        <f>TRIM(shipments[[#This Row],[Geography]])</f>
        <v>India</v>
      </c>
      <c r="J480">
        <f>shipments[[#This Row],[Boxes]]*_xlfn.XLOOKUP(shipments[[#This Row],[Product]],products[Product], products[Cost per box])</f>
        <v>830.76</v>
      </c>
    </row>
    <row r="481" spans="3:10" x14ac:dyDescent="0.3">
      <c r="C481" t="s">
        <v>3</v>
      </c>
      <c r="D481" t="s">
        <v>104</v>
      </c>
      <c r="E481" t="s">
        <v>23</v>
      </c>
      <c r="F481" s="7">
        <v>44670</v>
      </c>
      <c r="G481" s="4">
        <v>5831</v>
      </c>
      <c r="H481">
        <v>952</v>
      </c>
      <c r="I481" t="str">
        <f>TRIM(shipments[[#This Row],[Geography]])</f>
        <v>Australia</v>
      </c>
      <c r="J481">
        <f>shipments[[#This Row],[Boxes]]*_xlfn.XLOOKUP(shipments[[#This Row],[Product]],products[Product], products[Cost per box])</f>
        <v>4512.4800000000005</v>
      </c>
    </row>
    <row r="482" spans="3:10" x14ac:dyDescent="0.3">
      <c r="C482" t="s">
        <v>74</v>
      </c>
      <c r="D482" t="s">
        <v>37</v>
      </c>
      <c r="E482" t="s">
        <v>30</v>
      </c>
      <c r="F482" s="7">
        <v>45149</v>
      </c>
      <c r="G482" s="4">
        <v>4620</v>
      </c>
      <c r="H482">
        <v>549</v>
      </c>
      <c r="I482" t="str">
        <f>TRIM(shipments[[#This Row],[Geography]])</f>
        <v>New Zealand</v>
      </c>
      <c r="J482">
        <f>shipments[[#This Row],[Boxes]]*_xlfn.XLOOKUP(shipments[[#This Row],[Product]],products[Product], products[Cost per box])</f>
        <v>2766.96</v>
      </c>
    </row>
    <row r="483" spans="3:10" x14ac:dyDescent="0.3">
      <c r="C483" t="s">
        <v>9</v>
      </c>
      <c r="D483" t="s">
        <v>39</v>
      </c>
      <c r="E483" t="s">
        <v>23</v>
      </c>
      <c r="F483" s="7">
        <v>44931</v>
      </c>
      <c r="G483" s="4">
        <v>17360</v>
      </c>
      <c r="H483">
        <v>677</v>
      </c>
      <c r="I483" t="str">
        <f>TRIM(shipments[[#This Row],[Geography]])</f>
        <v>UK</v>
      </c>
      <c r="J483">
        <f>shipments[[#This Row],[Boxes]]*_xlfn.XLOOKUP(shipments[[#This Row],[Product]],products[Product], products[Cost per box])</f>
        <v>3208.98</v>
      </c>
    </row>
    <row r="484" spans="3:10" x14ac:dyDescent="0.3">
      <c r="C484" t="s">
        <v>70</v>
      </c>
      <c r="D484" t="s">
        <v>111</v>
      </c>
      <c r="E484" t="s">
        <v>14</v>
      </c>
      <c r="F484" s="7">
        <v>44912</v>
      </c>
      <c r="G484" s="4">
        <v>8267</v>
      </c>
      <c r="H484">
        <v>322</v>
      </c>
      <c r="I484" t="str">
        <f>TRIM(shipments[[#This Row],[Geography]])</f>
        <v>New Zealand</v>
      </c>
      <c r="J484">
        <f>shipments[[#This Row],[Boxes]]*_xlfn.XLOOKUP(shipments[[#This Row],[Product]],products[Product], products[Cost per box])</f>
        <v>2408.56</v>
      </c>
    </row>
    <row r="485" spans="3:10" x14ac:dyDescent="0.3">
      <c r="C485" t="s">
        <v>68</v>
      </c>
      <c r="D485" t="s">
        <v>34</v>
      </c>
      <c r="E485" t="s">
        <v>29</v>
      </c>
      <c r="F485" s="7">
        <v>45128</v>
      </c>
      <c r="G485" s="4">
        <v>7672</v>
      </c>
      <c r="H485">
        <v>446</v>
      </c>
      <c r="I485" t="str">
        <f>TRIM(shipments[[#This Row],[Geography]])</f>
        <v>India</v>
      </c>
      <c r="J485">
        <f>shipments[[#This Row],[Boxes]]*_xlfn.XLOOKUP(shipments[[#This Row],[Product]],products[Product], products[Cost per box])</f>
        <v>3032.7999999999997</v>
      </c>
    </row>
    <row r="486" spans="3:10" x14ac:dyDescent="0.3">
      <c r="C486" t="s">
        <v>9</v>
      </c>
      <c r="D486" t="s">
        <v>110</v>
      </c>
      <c r="E486" t="s">
        <v>15</v>
      </c>
      <c r="F486" s="7">
        <v>44818</v>
      </c>
      <c r="G486" s="4">
        <v>6076</v>
      </c>
      <c r="H486">
        <v>188</v>
      </c>
      <c r="I486" t="str">
        <f>TRIM(shipments[[#This Row],[Geography]])</f>
        <v>UK</v>
      </c>
      <c r="J486">
        <f>shipments[[#This Row],[Boxes]]*_xlfn.XLOOKUP(shipments[[#This Row],[Product]],products[Product], products[Cost per box])</f>
        <v>723.80000000000007</v>
      </c>
    </row>
    <row r="487" spans="3:10" x14ac:dyDescent="0.3">
      <c r="C487" t="s">
        <v>92</v>
      </c>
      <c r="D487" t="s">
        <v>36</v>
      </c>
      <c r="E487" t="s">
        <v>28</v>
      </c>
      <c r="F487" s="7">
        <v>44980</v>
      </c>
      <c r="G487" s="4">
        <v>4928</v>
      </c>
      <c r="H487">
        <v>131</v>
      </c>
      <c r="I487" t="str">
        <f>TRIM(shipments[[#This Row],[Geography]])</f>
        <v>Canada</v>
      </c>
      <c r="J487">
        <f>shipments[[#This Row],[Boxes]]*_xlfn.XLOOKUP(shipments[[#This Row],[Product]],products[Product], products[Cost per box])</f>
        <v>1104.33</v>
      </c>
    </row>
    <row r="488" spans="3:10" x14ac:dyDescent="0.3">
      <c r="C488" t="s">
        <v>71</v>
      </c>
      <c r="D488" t="s">
        <v>100</v>
      </c>
      <c r="E488" t="s">
        <v>13</v>
      </c>
      <c r="F488" s="7">
        <v>44871</v>
      </c>
      <c r="G488" s="4">
        <v>1330</v>
      </c>
      <c r="H488">
        <v>14</v>
      </c>
      <c r="I488" t="str">
        <f>TRIM(shipments[[#This Row],[Geography]])</f>
        <v>India</v>
      </c>
      <c r="J488">
        <f>shipments[[#This Row],[Boxes]]*_xlfn.XLOOKUP(shipments[[#This Row],[Product]],products[Product], products[Cost per box])</f>
        <v>73.64</v>
      </c>
    </row>
    <row r="489" spans="3:10" x14ac:dyDescent="0.3">
      <c r="C489" t="s">
        <v>64</v>
      </c>
      <c r="D489" t="s">
        <v>38</v>
      </c>
      <c r="E489" t="s">
        <v>30</v>
      </c>
      <c r="F489" s="7">
        <v>44935</v>
      </c>
      <c r="G489" s="4">
        <v>3906</v>
      </c>
      <c r="H489">
        <v>791</v>
      </c>
      <c r="I489" t="str">
        <f>TRIM(shipments[[#This Row],[Geography]])</f>
        <v>Australia</v>
      </c>
      <c r="J489">
        <f>shipments[[#This Row],[Boxes]]*_xlfn.XLOOKUP(shipments[[#This Row],[Product]],products[Product], products[Cost per box])</f>
        <v>3986.64</v>
      </c>
    </row>
    <row r="490" spans="3:10" x14ac:dyDescent="0.3">
      <c r="C490" t="s">
        <v>9</v>
      </c>
      <c r="D490" t="s">
        <v>39</v>
      </c>
      <c r="E490" t="s">
        <v>13</v>
      </c>
      <c r="F490" s="7">
        <v>45113</v>
      </c>
      <c r="G490" s="4">
        <v>9422</v>
      </c>
      <c r="H490">
        <v>245</v>
      </c>
      <c r="I490" t="str">
        <f>TRIM(shipments[[#This Row],[Geography]])</f>
        <v>UK</v>
      </c>
      <c r="J490">
        <f>shipments[[#This Row],[Boxes]]*_xlfn.XLOOKUP(shipments[[#This Row],[Product]],products[Product], products[Cost per box])</f>
        <v>1288.7</v>
      </c>
    </row>
    <row r="491" spans="3:10" x14ac:dyDescent="0.3">
      <c r="C491" t="s">
        <v>94</v>
      </c>
      <c r="D491" t="s">
        <v>36</v>
      </c>
      <c r="E491" t="s">
        <v>27</v>
      </c>
      <c r="F491" s="7">
        <v>44937</v>
      </c>
      <c r="G491" s="4">
        <v>4137</v>
      </c>
      <c r="H491">
        <v>715</v>
      </c>
      <c r="I491" t="str">
        <f>TRIM(shipments[[#This Row],[Geography]])</f>
        <v>Canada</v>
      </c>
      <c r="J491">
        <f>shipments[[#This Row],[Boxes]]*_xlfn.XLOOKUP(shipments[[#This Row],[Product]],products[Product], products[Cost per box])</f>
        <v>6842.55</v>
      </c>
    </row>
    <row r="492" spans="3:10" x14ac:dyDescent="0.3">
      <c r="C492" t="s">
        <v>67</v>
      </c>
      <c r="D492" t="s">
        <v>36</v>
      </c>
      <c r="E492" t="s">
        <v>13</v>
      </c>
      <c r="F492" s="7">
        <v>44842</v>
      </c>
      <c r="G492" s="4">
        <v>2338</v>
      </c>
      <c r="H492">
        <v>520</v>
      </c>
      <c r="I492" t="str">
        <f>TRIM(shipments[[#This Row],[Geography]])</f>
        <v>Canada</v>
      </c>
      <c r="J492">
        <f>shipments[[#This Row],[Boxes]]*_xlfn.XLOOKUP(shipments[[#This Row],[Product]],products[Product], products[Cost per box])</f>
        <v>2735.2</v>
      </c>
    </row>
    <row r="493" spans="3:10" x14ac:dyDescent="0.3">
      <c r="C493" t="s">
        <v>73</v>
      </c>
      <c r="D493" t="s">
        <v>107</v>
      </c>
      <c r="E493" t="s">
        <v>17</v>
      </c>
      <c r="F493" s="7">
        <v>44806</v>
      </c>
      <c r="G493" s="4">
        <v>3955</v>
      </c>
      <c r="H493">
        <v>346</v>
      </c>
      <c r="I493" t="str">
        <f>TRIM(shipments[[#This Row],[Geography]])</f>
        <v>UK</v>
      </c>
      <c r="J493">
        <f>shipments[[#This Row],[Boxes]]*_xlfn.XLOOKUP(shipments[[#This Row],[Product]],products[Product], products[Cost per box])</f>
        <v>2183.2599999999998</v>
      </c>
    </row>
    <row r="494" spans="3:10" x14ac:dyDescent="0.3">
      <c r="C494" t="s">
        <v>3</v>
      </c>
      <c r="D494" t="s">
        <v>106</v>
      </c>
      <c r="E494" t="s">
        <v>27</v>
      </c>
      <c r="F494" s="7">
        <v>44915</v>
      </c>
      <c r="G494" s="4">
        <v>5523</v>
      </c>
      <c r="H494">
        <v>263</v>
      </c>
      <c r="I494" t="str">
        <f>TRIM(shipments[[#This Row],[Geography]])</f>
        <v>USA</v>
      </c>
      <c r="J494">
        <f>shipments[[#This Row],[Boxes]]*_xlfn.XLOOKUP(shipments[[#This Row],[Product]],products[Product], products[Cost per box])</f>
        <v>2516.91</v>
      </c>
    </row>
    <row r="495" spans="3:10" x14ac:dyDescent="0.3">
      <c r="C495" t="s">
        <v>5</v>
      </c>
      <c r="D495" t="s">
        <v>35</v>
      </c>
      <c r="E495" t="s">
        <v>31</v>
      </c>
      <c r="F495" s="7">
        <v>44978</v>
      </c>
      <c r="G495" s="4">
        <v>1022</v>
      </c>
      <c r="H495">
        <v>114</v>
      </c>
      <c r="I495" t="str">
        <f>TRIM(shipments[[#This Row],[Geography]])</f>
        <v>USA</v>
      </c>
      <c r="J495">
        <f>shipments[[#This Row],[Boxes]]*_xlfn.XLOOKUP(shipments[[#This Row],[Product]],products[Product], products[Cost per box])</f>
        <v>314.64</v>
      </c>
    </row>
    <row r="496" spans="3:10" x14ac:dyDescent="0.3">
      <c r="C496" t="s">
        <v>8</v>
      </c>
      <c r="D496" t="s">
        <v>37</v>
      </c>
      <c r="E496" t="s">
        <v>25</v>
      </c>
      <c r="F496" s="7">
        <v>45166</v>
      </c>
      <c r="G496" s="4">
        <v>7</v>
      </c>
      <c r="H496">
        <v>314</v>
      </c>
      <c r="I496" t="str">
        <f>TRIM(shipments[[#This Row],[Geography]])</f>
        <v>New Zealand</v>
      </c>
      <c r="J496">
        <f>shipments[[#This Row],[Boxes]]*_xlfn.XLOOKUP(shipments[[#This Row],[Product]],products[Product], products[Cost per box])</f>
        <v>2019.02</v>
      </c>
    </row>
    <row r="497" spans="3:10" x14ac:dyDescent="0.3">
      <c r="C497" t="s">
        <v>74</v>
      </c>
      <c r="D497" t="s">
        <v>103</v>
      </c>
      <c r="E497" t="s">
        <v>13</v>
      </c>
      <c r="F497" s="7">
        <v>44856</v>
      </c>
      <c r="G497" s="4">
        <v>4067</v>
      </c>
      <c r="H497">
        <v>363</v>
      </c>
      <c r="I497" t="str">
        <f>TRIM(shipments[[#This Row],[Geography]])</f>
        <v>Canada</v>
      </c>
      <c r="J497">
        <f>shipments[[#This Row],[Boxes]]*_xlfn.XLOOKUP(shipments[[#This Row],[Product]],products[Product], products[Cost per box])</f>
        <v>1909.3799999999999</v>
      </c>
    </row>
    <row r="498" spans="3:10" x14ac:dyDescent="0.3">
      <c r="C498" t="s">
        <v>3</v>
      </c>
      <c r="D498" t="s">
        <v>34</v>
      </c>
      <c r="E498" t="s">
        <v>33</v>
      </c>
      <c r="F498" s="7">
        <v>44684</v>
      </c>
      <c r="G498" s="4">
        <v>3976</v>
      </c>
      <c r="H498">
        <v>761</v>
      </c>
      <c r="I498" t="str">
        <f>TRIM(shipments[[#This Row],[Geography]])</f>
        <v>India</v>
      </c>
      <c r="J498">
        <f>shipments[[#This Row],[Boxes]]*_xlfn.XLOOKUP(shipments[[#This Row],[Product]],products[Product], products[Cost per box])</f>
        <v>2016.6499999999999</v>
      </c>
    </row>
    <row r="499" spans="3:10" x14ac:dyDescent="0.3">
      <c r="C499" t="s">
        <v>94</v>
      </c>
      <c r="D499" t="s">
        <v>34</v>
      </c>
      <c r="E499" t="s">
        <v>16</v>
      </c>
      <c r="F499" s="7">
        <v>44974</v>
      </c>
      <c r="G499" s="4">
        <v>1267</v>
      </c>
      <c r="H499">
        <v>61</v>
      </c>
      <c r="I499" t="str">
        <f>TRIM(shipments[[#This Row],[Geography]])</f>
        <v>India</v>
      </c>
      <c r="J499">
        <f>shipments[[#This Row],[Boxes]]*_xlfn.XLOOKUP(shipments[[#This Row],[Product]],products[Product], products[Cost per box])</f>
        <v>348.91999999999996</v>
      </c>
    </row>
    <row r="500" spans="3:10" x14ac:dyDescent="0.3">
      <c r="C500" t="s">
        <v>64</v>
      </c>
      <c r="D500" t="s">
        <v>110</v>
      </c>
      <c r="E500" t="s">
        <v>17</v>
      </c>
      <c r="F500" s="7">
        <v>44742</v>
      </c>
      <c r="G500" s="4">
        <v>1358</v>
      </c>
      <c r="H500">
        <v>1150</v>
      </c>
      <c r="I500" t="str">
        <f>TRIM(shipments[[#This Row],[Geography]])</f>
        <v>UK</v>
      </c>
      <c r="J500">
        <f>shipments[[#This Row],[Boxes]]*_xlfn.XLOOKUP(shipments[[#This Row],[Product]],products[Product], products[Cost per box])</f>
        <v>7256.5</v>
      </c>
    </row>
    <row r="501" spans="3:10" x14ac:dyDescent="0.3">
      <c r="C501" t="s">
        <v>68</v>
      </c>
      <c r="D501" t="s">
        <v>35</v>
      </c>
      <c r="E501" t="s">
        <v>32</v>
      </c>
      <c r="F501" s="7">
        <v>45007</v>
      </c>
      <c r="G501" s="4">
        <v>7994</v>
      </c>
      <c r="H501">
        <v>334</v>
      </c>
      <c r="I501" t="str">
        <f>TRIM(shipments[[#This Row],[Geography]])</f>
        <v>USA</v>
      </c>
      <c r="J501">
        <f>shipments[[#This Row],[Boxes]]*_xlfn.XLOOKUP(shipments[[#This Row],[Product]],products[Product], products[Cost per box])</f>
        <v>1108.8799999999999</v>
      </c>
    </row>
    <row r="502" spans="3:10" x14ac:dyDescent="0.3">
      <c r="C502" t="s">
        <v>92</v>
      </c>
      <c r="D502" t="s">
        <v>36</v>
      </c>
      <c r="E502" t="s">
        <v>31</v>
      </c>
      <c r="F502" s="7">
        <v>45072</v>
      </c>
      <c r="G502" s="4">
        <v>5425</v>
      </c>
      <c r="H502">
        <v>71</v>
      </c>
      <c r="I502" t="str">
        <f>TRIM(shipments[[#This Row],[Geography]])</f>
        <v>Canada</v>
      </c>
      <c r="J502">
        <f>shipments[[#This Row],[Boxes]]*_xlfn.XLOOKUP(shipments[[#This Row],[Product]],products[Product], products[Cost per box])</f>
        <v>195.95999999999998</v>
      </c>
    </row>
    <row r="503" spans="3:10" x14ac:dyDescent="0.3">
      <c r="C503" t="s">
        <v>8</v>
      </c>
      <c r="D503" t="s">
        <v>39</v>
      </c>
      <c r="E503" t="s">
        <v>23</v>
      </c>
      <c r="F503" s="7">
        <v>45169</v>
      </c>
      <c r="G503" s="4">
        <v>10052</v>
      </c>
      <c r="H503">
        <v>254</v>
      </c>
      <c r="I503" t="str">
        <f>TRIM(shipments[[#This Row],[Geography]])</f>
        <v>UK</v>
      </c>
      <c r="J503">
        <f>shipments[[#This Row],[Boxes]]*_xlfn.XLOOKUP(shipments[[#This Row],[Product]],products[Product], products[Cost per box])</f>
        <v>1203.96</v>
      </c>
    </row>
    <row r="504" spans="3:10" x14ac:dyDescent="0.3">
      <c r="C504" t="s">
        <v>3</v>
      </c>
      <c r="D504" t="s">
        <v>105</v>
      </c>
      <c r="E504" t="s">
        <v>20</v>
      </c>
      <c r="F504" s="7">
        <v>44868</v>
      </c>
      <c r="G504" s="4">
        <v>210</v>
      </c>
      <c r="H504">
        <v>103</v>
      </c>
      <c r="I504" t="str">
        <f>TRIM(shipments[[#This Row],[Geography]])</f>
        <v>Canada</v>
      </c>
      <c r="J504">
        <f>shipments[[#This Row],[Boxes]]*_xlfn.XLOOKUP(shipments[[#This Row],[Product]],products[Product], products[Cost per box])</f>
        <v>379.04</v>
      </c>
    </row>
    <row r="505" spans="3:10" x14ac:dyDescent="0.3">
      <c r="C505" t="s">
        <v>10</v>
      </c>
      <c r="D505" t="s">
        <v>34</v>
      </c>
      <c r="E505" t="s">
        <v>32</v>
      </c>
      <c r="F505" s="7">
        <v>44985</v>
      </c>
      <c r="G505" s="4">
        <v>5411</v>
      </c>
      <c r="H505">
        <v>15</v>
      </c>
      <c r="I505" t="str">
        <f>TRIM(shipments[[#This Row],[Geography]])</f>
        <v>India</v>
      </c>
      <c r="J505">
        <f>shipments[[#This Row],[Boxes]]*_xlfn.XLOOKUP(shipments[[#This Row],[Product]],products[Product], products[Cost per box])</f>
        <v>49.8</v>
      </c>
    </row>
    <row r="506" spans="3:10" x14ac:dyDescent="0.3">
      <c r="C506" t="s">
        <v>69</v>
      </c>
      <c r="D506" t="s">
        <v>35</v>
      </c>
      <c r="E506" t="s">
        <v>15</v>
      </c>
      <c r="F506" s="7">
        <v>45071</v>
      </c>
      <c r="G506" s="4">
        <v>3563</v>
      </c>
      <c r="H506">
        <v>148</v>
      </c>
      <c r="I506" t="str">
        <f>TRIM(shipments[[#This Row],[Geography]])</f>
        <v>USA</v>
      </c>
      <c r="J506">
        <f>shipments[[#This Row],[Boxes]]*_xlfn.XLOOKUP(shipments[[#This Row],[Product]],products[Product], products[Cost per box])</f>
        <v>569.80000000000007</v>
      </c>
    </row>
    <row r="507" spans="3:10" x14ac:dyDescent="0.3">
      <c r="C507" t="s">
        <v>3</v>
      </c>
      <c r="D507" t="s">
        <v>37</v>
      </c>
      <c r="E507" t="s">
        <v>22</v>
      </c>
      <c r="F507" s="7">
        <v>45034</v>
      </c>
      <c r="G507" s="4">
        <v>2653</v>
      </c>
      <c r="H507">
        <v>96</v>
      </c>
      <c r="I507" t="str">
        <f>TRIM(shipments[[#This Row],[Geography]])</f>
        <v>New Zealand</v>
      </c>
      <c r="J507">
        <f>shipments[[#This Row],[Boxes]]*_xlfn.XLOOKUP(shipments[[#This Row],[Product]],products[Product], products[Cost per box])</f>
        <v>982.08</v>
      </c>
    </row>
    <row r="508" spans="3:10" x14ac:dyDescent="0.3">
      <c r="C508" t="s">
        <v>64</v>
      </c>
      <c r="D508" t="s">
        <v>102</v>
      </c>
      <c r="E508" t="s">
        <v>16</v>
      </c>
      <c r="F508" s="7">
        <v>44727</v>
      </c>
      <c r="G508" s="4">
        <v>1351</v>
      </c>
      <c r="H508">
        <v>407</v>
      </c>
      <c r="I508" t="str">
        <f>TRIM(shipments[[#This Row],[Geography]])</f>
        <v>New Zealand</v>
      </c>
      <c r="J508">
        <f>shipments[[#This Row],[Boxes]]*_xlfn.XLOOKUP(shipments[[#This Row],[Product]],products[Product], products[Cost per box])</f>
        <v>2328.04</v>
      </c>
    </row>
    <row r="509" spans="3:10" x14ac:dyDescent="0.3">
      <c r="C509" t="s">
        <v>73</v>
      </c>
      <c r="D509" t="s">
        <v>36</v>
      </c>
      <c r="E509" t="s">
        <v>28</v>
      </c>
      <c r="F509" s="7">
        <v>44952</v>
      </c>
      <c r="G509" s="4">
        <v>2352</v>
      </c>
      <c r="H509">
        <v>103</v>
      </c>
      <c r="I509" t="str">
        <f>TRIM(shipments[[#This Row],[Geography]])</f>
        <v>Canada</v>
      </c>
      <c r="J509">
        <f>shipments[[#This Row],[Boxes]]*_xlfn.XLOOKUP(shipments[[#This Row],[Product]],products[Product], products[Cost per box])</f>
        <v>868.29</v>
      </c>
    </row>
    <row r="510" spans="3:10" x14ac:dyDescent="0.3">
      <c r="C510" t="s">
        <v>66</v>
      </c>
      <c r="D510" t="s">
        <v>36</v>
      </c>
      <c r="E510" t="s">
        <v>25</v>
      </c>
      <c r="F510" s="7">
        <v>45023</v>
      </c>
      <c r="G510" s="4">
        <v>2205</v>
      </c>
      <c r="H510">
        <v>586</v>
      </c>
      <c r="I510" t="str">
        <f>TRIM(shipments[[#This Row],[Geography]])</f>
        <v>Canada</v>
      </c>
      <c r="J510">
        <f>shipments[[#This Row],[Boxes]]*_xlfn.XLOOKUP(shipments[[#This Row],[Product]],products[Product], products[Cost per box])</f>
        <v>3767.98</v>
      </c>
    </row>
    <row r="511" spans="3:10" x14ac:dyDescent="0.3">
      <c r="C511" t="s">
        <v>6</v>
      </c>
      <c r="D511" t="s">
        <v>115</v>
      </c>
      <c r="E511" t="s">
        <v>22</v>
      </c>
      <c r="F511" s="7">
        <v>44825</v>
      </c>
      <c r="G511" s="4">
        <v>1953</v>
      </c>
      <c r="H511">
        <v>80</v>
      </c>
      <c r="I511" t="str">
        <f>TRIM(shipments[[#This Row],[Geography]])</f>
        <v>Australia</v>
      </c>
      <c r="J511">
        <f>shipments[[#This Row],[Boxes]]*_xlfn.XLOOKUP(shipments[[#This Row],[Product]],products[Product], products[Cost per box])</f>
        <v>818.40000000000009</v>
      </c>
    </row>
    <row r="512" spans="3:10" x14ac:dyDescent="0.3">
      <c r="C512" t="s">
        <v>72</v>
      </c>
      <c r="D512" t="s">
        <v>38</v>
      </c>
      <c r="E512" t="s">
        <v>27</v>
      </c>
      <c r="F512" s="7">
        <v>44875</v>
      </c>
      <c r="G512" s="4">
        <v>4438</v>
      </c>
      <c r="H512">
        <v>744</v>
      </c>
      <c r="I512" t="str">
        <f>TRIM(shipments[[#This Row],[Geography]])</f>
        <v>Australia</v>
      </c>
      <c r="J512">
        <f>shipments[[#This Row],[Boxes]]*_xlfn.XLOOKUP(shipments[[#This Row],[Product]],products[Product], products[Cost per box])</f>
        <v>7120.08</v>
      </c>
    </row>
    <row r="513" spans="3:10" x14ac:dyDescent="0.3">
      <c r="C513" t="s">
        <v>65</v>
      </c>
      <c r="D513" t="s">
        <v>39</v>
      </c>
      <c r="E513" t="s">
        <v>17</v>
      </c>
      <c r="F513" s="7">
        <v>44806</v>
      </c>
      <c r="G513" s="4">
        <v>7049</v>
      </c>
      <c r="H513">
        <v>448</v>
      </c>
      <c r="I513" t="str">
        <f>TRIM(shipments[[#This Row],[Geography]])</f>
        <v>UK</v>
      </c>
      <c r="J513">
        <f>shipments[[#This Row],[Boxes]]*_xlfn.XLOOKUP(shipments[[#This Row],[Product]],products[Product], products[Cost per box])</f>
        <v>2826.8799999999997</v>
      </c>
    </row>
    <row r="514" spans="3:10" x14ac:dyDescent="0.3">
      <c r="C514" t="s">
        <v>2</v>
      </c>
      <c r="D514" t="s">
        <v>38</v>
      </c>
      <c r="E514" t="s">
        <v>26</v>
      </c>
      <c r="F514" s="7">
        <v>45075</v>
      </c>
      <c r="G514" s="4">
        <v>4935</v>
      </c>
      <c r="H514">
        <v>484</v>
      </c>
      <c r="I514" t="str">
        <f>TRIM(shipments[[#This Row],[Geography]])</f>
        <v>Australia</v>
      </c>
      <c r="J514">
        <f>shipments[[#This Row],[Boxes]]*_xlfn.XLOOKUP(shipments[[#This Row],[Product]],products[Product], products[Cost per box])</f>
        <v>6006.4400000000005</v>
      </c>
    </row>
    <row r="515" spans="3:10" x14ac:dyDescent="0.3">
      <c r="C515" t="s">
        <v>67</v>
      </c>
      <c r="D515" t="s">
        <v>38</v>
      </c>
      <c r="E515" t="s">
        <v>29</v>
      </c>
      <c r="F515" s="7">
        <v>45077</v>
      </c>
      <c r="G515" s="4">
        <v>1841</v>
      </c>
      <c r="H515">
        <v>123</v>
      </c>
      <c r="I515" t="str">
        <f>TRIM(shipments[[#This Row],[Geography]])</f>
        <v>Australia</v>
      </c>
      <c r="J515">
        <f>shipments[[#This Row],[Boxes]]*_xlfn.XLOOKUP(shipments[[#This Row],[Product]],products[Product], products[Cost per box])</f>
        <v>836.4</v>
      </c>
    </row>
    <row r="516" spans="3:10" x14ac:dyDescent="0.3">
      <c r="C516" t="s">
        <v>94</v>
      </c>
      <c r="D516" t="s">
        <v>34</v>
      </c>
      <c r="E516" t="s">
        <v>27</v>
      </c>
      <c r="F516" s="7">
        <v>45114</v>
      </c>
      <c r="G516" s="4">
        <v>581</v>
      </c>
      <c r="H516">
        <v>41</v>
      </c>
      <c r="I516" t="str">
        <f>TRIM(shipments[[#This Row],[Geography]])</f>
        <v>India</v>
      </c>
      <c r="J516">
        <f>shipments[[#This Row],[Boxes]]*_xlfn.XLOOKUP(shipments[[#This Row],[Product]],products[Product], products[Cost per box])</f>
        <v>392.37</v>
      </c>
    </row>
    <row r="517" spans="3:10" x14ac:dyDescent="0.3">
      <c r="C517" t="s">
        <v>69</v>
      </c>
      <c r="D517" t="s">
        <v>108</v>
      </c>
      <c r="E517" t="s">
        <v>13</v>
      </c>
      <c r="F517" s="7">
        <v>44888</v>
      </c>
      <c r="G517" s="4">
        <v>2604</v>
      </c>
      <c r="H517">
        <v>1023</v>
      </c>
      <c r="I517" t="str">
        <f>TRIM(shipments[[#This Row],[Geography]])</f>
        <v>USA</v>
      </c>
      <c r="J517">
        <f>shipments[[#This Row],[Boxes]]*_xlfn.XLOOKUP(shipments[[#This Row],[Product]],products[Product], products[Cost per box])</f>
        <v>5380.98</v>
      </c>
    </row>
    <row r="518" spans="3:10" x14ac:dyDescent="0.3">
      <c r="C518" t="s">
        <v>9</v>
      </c>
      <c r="D518" t="s">
        <v>36</v>
      </c>
      <c r="E518" t="s">
        <v>29</v>
      </c>
      <c r="F518" s="7">
        <v>45012</v>
      </c>
      <c r="G518" s="4">
        <v>8456</v>
      </c>
      <c r="H518">
        <v>749</v>
      </c>
      <c r="I518" t="str">
        <f>TRIM(shipments[[#This Row],[Geography]])</f>
        <v>Canada</v>
      </c>
      <c r="J518">
        <f>shipments[[#This Row],[Boxes]]*_xlfn.XLOOKUP(shipments[[#This Row],[Product]],products[Product], products[Cost per box])</f>
        <v>5093.2</v>
      </c>
    </row>
    <row r="519" spans="3:10" x14ac:dyDescent="0.3">
      <c r="C519" t="s">
        <v>72</v>
      </c>
      <c r="D519" t="s">
        <v>35</v>
      </c>
      <c r="E519" t="s">
        <v>31</v>
      </c>
      <c r="F519" s="7">
        <v>45042</v>
      </c>
      <c r="G519" s="4">
        <v>4830</v>
      </c>
      <c r="H519">
        <v>196</v>
      </c>
      <c r="I519" t="str">
        <f>TRIM(shipments[[#This Row],[Geography]])</f>
        <v>USA</v>
      </c>
      <c r="J519">
        <f>shipments[[#This Row],[Boxes]]*_xlfn.XLOOKUP(shipments[[#This Row],[Product]],products[Product], products[Cost per box])</f>
        <v>540.95999999999992</v>
      </c>
    </row>
    <row r="520" spans="3:10" x14ac:dyDescent="0.3">
      <c r="C520" t="s">
        <v>65</v>
      </c>
      <c r="D520" t="s">
        <v>38</v>
      </c>
      <c r="E520" t="s">
        <v>29</v>
      </c>
      <c r="F520" s="7">
        <v>44964</v>
      </c>
      <c r="G520" s="4">
        <v>8106</v>
      </c>
      <c r="H520">
        <v>408</v>
      </c>
      <c r="I520" t="str">
        <f>TRIM(shipments[[#This Row],[Geography]])</f>
        <v>Australia</v>
      </c>
      <c r="J520">
        <f>shipments[[#This Row],[Boxes]]*_xlfn.XLOOKUP(shipments[[#This Row],[Product]],products[Product], products[Cost per box])</f>
        <v>2774.4</v>
      </c>
    </row>
    <row r="521" spans="3:10" x14ac:dyDescent="0.3">
      <c r="C521" t="s">
        <v>9</v>
      </c>
      <c r="D521" t="s">
        <v>101</v>
      </c>
      <c r="E521" t="s">
        <v>27</v>
      </c>
      <c r="F521" s="7">
        <v>44832</v>
      </c>
      <c r="G521" s="4">
        <v>7987</v>
      </c>
      <c r="H521">
        <v>211</v>
      </c>
      <c r="I521" t="str">
        <f>TRIM(shipments[[#This Row],[Geography]])</f>
        <v>USA</v>
      </c>
      <c r="J521">
        <f>shipments[[#This Row],[Boxes]]*_xlfn.XLOOKUP(shipments[[#This Row],[Product]],products[Product], products[Cost per box])</f>
        <v>2019.27</v>
      </c>
    </row>
    <row r="522" spans="3:10" x14ac:dyDescent="0.3">
      <c r="C522" t="s">
        <v>64</v>
      </c>
      <c r="D522" t="s">
        <v>35</v>
      </c>
      <c r="E522" t="s">
        <v>21</v>
      </c>
      <c r="F522" s="7">
        <v>44721</v>
      </c>
      <c r="G522" s="4">
        <v>1470</v>
      </c>
      <c r="H522">
        <v>317</v>
      </c>
      <c r="I522" t="str">
        <f>TRIM(shipments[[#This Row],[Geography]])</f>
        <v>USA</v>
      </c>
      <c r="J522">
        <f>shipments[[#This Row],[Boxes]]*_xlfn.XLOOKUP(shipments[[#This Row],[Product]],products[Product], products[Cost per box])</f>
        <v>2605.7400000000002</v>
      </c>
    </row>
    <row r="523" spans="3:10" x14ac:dyDescent="0.3">
      <c r="C523" t="s">
        <v>5</v>
      </c>
      <c r="D523" t="s">
        <v>104</v>
      </c>
      <c r="E523" t="s">
        <v>21</v>
      </c>
      <c r="F523" s="7">
        <v>44839</v>
      </c>
      <c r="G523" s="4">
        <v>5502</v>
      </c>
      <c r="H523">
        <v>1302</v>
      </c>
      <c r="I523" t="str">
        <f>TRIM(shipments[[#This Row],[Geography]])</f>
        <v>Australia</v>
      </c>
      <c r="J523">
        <f>shipments[[#This Row],[Boxes]]*_xlfn.XLOOKUP(shipments[[#This Row],[Product]],products[Product], products[Cost per box])</f>
        <v>10702.44</v>
      </c>
    </row>
    <row r="524" spans="3:10" x14ac:dyDescent="0.3">
      <c r="C524" t="s">
        <v>9</v>
      </c>
      <c r="D524" t="s">
        <v>109</v>
      </c>
      <c r="E524" t="s">
        <v>15</v>
      </c>
      <c r="F524" s="7">
        <v>44874</v>
      </c>
      <c r="G524" s="4">
        <v>7595</v>
      </c>
      <c r="H524">
        <v>13</v>
      </c>
      <c r="I524" t="str">
        <f>TRIM(shipments[[#This Row],[Geography]])</f>
        <v>India</v>
      </c>
      <c r="J524">
        <f>shipments[[#This Row],[Boxes]]*_xlfn.XLOOKUP(shipments[[#This Row],[Product]],products[Product], products[Cost per box])</f>
        <v>50.050000000000004</v>
      </c>
    </row>
    <row r="525" spans="3:10" x14ac:dyDescent="0.3">
      <c r="C525" t="s">
        <v>68</v>
      </c>
      <c r="D525" t="s">
        <v>105</v>
      </c>
      <c r="E525" t="s">
        <v>19</v>
      </c>
      <c r="F525" s="7">
        <v>44665</v>
      </c>
      <c r="G525" s="4">
        <v>4907</v>
      </c>
      <c r="H525">
        <v>71</v>
      </c>
      <c r="I525" t="str">
        <f>TRIM(shipments[[#This Row],[Geography]])</f>
        <v>Canada</v>
      </c>
      <c r="J525">
        <f>shipments[[#This Row],[Boxes]]*_xlfn.XLOOKUP(shipments[[#This Row],[Product]],products[Product], products[Cost per box])</f>
        <v>548.83000000000004</v>
      </c>
    </row>
    <row r="526" spans="3:10" x14ac:dyDescent="0.3">
      <c r="C526" t="s">
        <v>8</v>
      </c>
      <c r="D526" t="s">
        <v>35</v>
      </c>
      <c r="E526" t="s">
        <v>18</v>
      </c>
      <c r="F526" s="7">
        <v>45107</v>
      </c>
      <c r="G526" s="4">
        <v>1841</v>
      </c>
      <c r="H526">
        <v>109</v>
      </c>
      <c r="I526" t="str">
        <f>TRIM(shipments[[#This Row],[Geography]])</f>
        <v>USA</v>
      </c>
      <c r="J526">
        <f>shipments[[#This Row],[Boxes]]*_xlfn.XLOOKUP(shipments[[#This Row],[Product]],products[Product], products[Cost per box])</f>
        <v>1083.46</v>
      </c>
    </row>
    <row r="527" spans="3:10" x14ac:dyDescent="0.3">
      <c r="C527" t="s">
        <v>64</v>
      </c>
      <c r="D527" t="s">
        <v>34</v>
      </c>
      <c r="E527" t="s">
        <v>13</v>
      </c>
      <c r="F527" s="7">
        <v>45022</v>
      </c>
      <c r="G527" s="4">
        <v>10122</v>
      </c>
      <c r="H527">
        <v>362</v>
      </c>
      <c r="I527" t="str">
        <f>TRIM(shipments[[#This Row],[Geography]])</f>
        <v>India</v>
      </c>
      <c r="J527">
        <f>shipments[[#This Row],[Boxes]]*_xlfn.XLOOKUP(shipments[[#This Row],[Product]],products[Product], products[Cost per box])</f>
        <v>1904.12</v>
      </c>
    </row>
    <row r="528" spans="3:10" x14ac:dyDescent="0.3">
      <c r="C528" t="s">
        <v>2</v>
      </c>
      <c r="D528" t="s">
        <v>101</v>
      </c>
      <c r="E528" t="s">
        <v>17</v>
      </c>
      <c r="F528" s="7">
        <v>44836</v>
      </c>
      <c r="G528" s="4">
        <v>2191</v>
      </c>
      <c r="H528">
        <v>887</v>
      </c>
      <c r="I528" t="str">
        <f>TRIM(shipments[[#This Row],[Geography]])</f>
        <v>USA</v>
      </c>
      <c r="J528">
        <f>shipments[[#This Row],[Boxes]]*_xlfn.XLOOKUP(shipments[[#This Row],[Product]],products[Product], products[Cost per box])</f>
        <v>5596.9699999999993</v>
      </c>
    </row>
    <row r="529" spans="3:10" x14ac:dyDescent="0.3">
      <c r="C529" t="s">
        <v>6</v>
      </c>
      <c r="D529" t="s">
        <v>37</v>
      </c>
      <c r="E529" t="s">
        <v>29</v>
      </c>
      <c r="F529" s="7">
        <v>45033</v>
      </c>
      <c r="G529" s="4">
        <v>1239</v>
      </c>
      <c r="H529">
        <v>32</v>
      </c>
      <c r="I529" t="str">
        <f>TRIM(shipments[[#This Row],[Geography]])</f>
        <v>New Zealand</v>
      </c>
      <c r="J529">
        <f>shipments[[#This Row],[Boxes]]*_xlfn.XLOOKUP(shipments[[#This Row],[Product]],products[Product], products[Cost per box])</f>
        <v>217.6</v>
      </c>
    </row>
    <row r="530" spans="3:10" x14ac:dyDescent="0.3">
      <c r="C530" t="s">
        <v>70</v>
      </c>
      <c r="D530" t="s">
        <v>39</v>
      </c>
      <c r="E530" t="s">
        <v>4</v>
      </c>
      <c r="F530" s="7">
        <v>44867</v>
      </c>
      <c r="G530" s="4">
        <v>1827</v>
      </c>
      <c r="H530">
        <v>208</v>
      </c>
      <c r="I530" t="str">
        <f>TRIM(shipments[[#This Row],[Geography]])</f>
        <v>UK</v>
      </c>
      <c r="J530">
        <f>shipments[[#This Row],[Boxes]]*_xlfn.XLOOKUP(shipments[[#This Row],[Product]],products[Product], products[Cost per box])</f>
        <v>1071.2</v>
      </c>
    </row>
    <row r="531" spans="3:10" x14ac:dyDescent="0.3">
      <c r="C531" t="s">
        <v>10</v>
      </c>
      <c r="D531" t="s">
        <v>34</v>
      </c>
      <c r="E531" t="s">
        <v>19</v>
      </c>
      <c r="F531" s="7">
        <v>44928</v>
      </c>
      <c r="G531" s="4">
        <v>3556</v>
      </c>
      <c r="H531">
        <v>712</v>
      </c>
      <c r="I531" t="str">
        <f>TRIM(shipments[[#This Row],[Geography]])</f>
        <v>India</v>
      </c>
      <c r="J531">
        <f>shipments[[#This Row],[Boxes]]*_xlfn.XLOOKUP(shipments[[#This Row],[Product]],products[Product], products[Cost per box])</f>
        <v>5503.76</v>
      </c>
    </row>
    <row r="532" spans="3:10" x14ac:dyDescent="0.3">
      <c r="C532" t="s">
        <v>3</v>
      </c>
      <c r="D532" t="s">
        <v>39</v>
      </c>
      <c r="E532" t="s">
        <v>27</v>
      </c>
      <c r="F532" s="7">
        <v>44958</v>
      </c>
      <c r="G532" s="4">
        <v>9345</v>
      </c>
      <c r="H532">
        <v>16</v>
      </c>
      <c r="I532" t="str">
        <f>TRIM(shipments[[#This Row],[Geography]])</f>
        <v>UK</v>
      </c>
      <c r="J532">
        <f>shipments[[#This Row],[Boxes]]*_xlfn.XLOOKUP(shipments[[#This Row],[Product]],products[Product], products[Cost per box])</f>
        <v>153.12</v>
      </c>
    </row>
    <row r="533" spans="3:10" x14ac:dyDescent="0.3">
      <c r="C533" t="s">
        <v>69</v>
      </c>
      <c r="D533" t="s">
        <v>35</v>
      </c>
      <c r="E533" t="s">
        <v>23</v>
      </c>
      <c r="F533" s="7">
        <v>45040</v>
      </c>
      <c r="G533" s="4">
        <v>2002</v>
      </c>
      <c r="H533">
        <v>1276</v>
      </c>
      <c r="I533" t="str">
        <f>TRIM(shipments[[#This Row],[Geography]])</f>
        <v>USA</v>
      </c>
      <c r="J533">
        <f>shipments[[#This Row],[Boxes]]*_xlfn.XLOOKUP(shipments[[#This Row],[Product]],products[Product], products[Cost per box])</f>
        <v>6048.2400000000007</v>
      </c>
    </row>
    <row r="534" spans="3:10" x14ac:dyDescent="0.3">
      <c r="C534" t="s">
        <v>7</v>
      </c>
      <c r="D534" t="s">
        <v>108</v>
      </c>
      <c r="E534" t="s">
        <v>33</v>
      </c>
      <c r="F534" s="7">
        <v>44682</v>
      </c>
      <c r="G534" s="4">
        <v>2737</v>
      </c>
      <c r="H534">
        <v>165</v>
      </c>
      <c r="I534" t="str">
        <f>TRIM(shipments[[#This Row],[Geography]])</f>
        <v>USA</v>
      </c>
      <c r="J534">
        <f>shipments[[#This Row],[Boxes]]*_xlfn.XLOOKUP(shipments[[#This Row],[Product]],products[Product], products[Cost per box])</f>
        <v>437.25</v>
      </c>
    </row>
    <row r="535" spans="3:10" x14ac:dyDescent="0.3">
      <c r="C535" t="s">
        <v>93</v>
      </c>
      <c r="D535" t="s">
        <v>35</v>
      </c>
      <c r="E535" t="s">
        <v>27</v>
      </c>
      <c r="F535" s="7">
        <v>45008</v>
      </c>
      <c r="G535" s="4">
        <v>12299</v>
      </c>
      <c r="H535">
        <v>406</v>
      </c>
      <c r="I535" t="str">
        <f>TRIM(shipments[[#This Row],[Geography]])</f>
        <v>USA</v>
      </c>
      <c r="J535">
        <f>shipments[[#This Row],[Boxes]]*_xlfn.XLOOKUP(shipments[[#This Row],[Product]],products[Product], products[Cost per box])</f>
        <v>3885.42</v>
      </c>
    </row>
    <row r="536" spans="3:10" x14ac:dyDescent="0.3">
      <c r="C536" t="s">
        <v>66</v>
      </c>
      <c r="D536" t="s">
        <v>107</v>
      </c>
      <c r="E536" t="s">
        <v>16</v>
      </c>
      <c r="F536" s="7">
        <v>44857</v>
      </c>
      <c r="G536" s="4">
        <v>5229</v>
      </c>
      <c r="H536">
        <v>67</v>
      </c>
      <c r="I536" t="str">
        <f>TRIM(shipments[[#This Row],[Geography]])</f>
        <v>UK</v>
      </c>
      <c r="J536">
        <f>shipments[[#This Row],[Boxes]]*_xlfn.XLOOKUP(shipments[[#This Row],[Product]],products[Product], products[Cost per box])</f>
        <v>383.24</v>
      </c>
    </row>
    <row r="537" spans="3:10" x14ac:dyDescent="0.3">
      <c r="C537" t="s">
        <v>2</v>
      </c>
      <c r="D537" t="s">
        <v>114</v>
      </c>
      <c r="E537" t="s">
        <v>28</v>
      </c>
      <c r="F537" s="7">
        <v>44793</v>
      </c>
      <c r="G537" s="4">
        <v>1715</v>
      </c>
      <c r="H537">
        <v>557</v>
      </c>
      <c r="I537" t="str">
        <f>TRIM(shipments[[#This Row],[Geography]])</f>
        <v>Canada</v>
      </c>
      <c r="J537">
        <f>shipments[[#This Row],[Boxes]]*_xlfn.XLOOKUP(shipments[[#This Row],[Product]],products[Product], products[Cost per box])</f>
        <v>4695.51</v>
      </c>
    </row>
    <row r="538" spans="3:10" x14ac:dyDescent="0.3">
      <c r="C538" t="s">
        <v>65</v>
      </c>
      <c r="D538" t="s">
        <v>39</v>
      </c>
      <c r="E538" t="s">
        <v>14</v>
      </c>
      <c r="F538" s="7">
        <v>44662</v>
      </c>
      <c r="G538" s="4">
        <v>462</v>
      </c>
      <c r="H538">
        <v>434</v>
      </c>
      <c r="I538" t="str">
        <f>TRIM(shipments[[#This Row],[Geography]])</f>
        <v>UK</v>
      </c>
      <c r="J538">
        <f>shipments[[#This Row],[Boxes]]*_xlfn.XLOOKUP(shipments[[#This Row],[Product]],products[Product], products[Cost per box])</f>
        <v>3246.32</v>
      </c>
    </row>
    <row r="539" spans="3:10" x14ac:dyDescent="0.3">
      <c r="C539" t="s">
        <v>65</v>
      </c>
      <c r="D539" t="s">
        <v>35</v>
      </c>
      <c r="E539" t="s">
        <v>32</v>
      </c>
      <c r="F539" s="7">
        <v>44835</v>
      </c>
      <c r="G539" s="4">
        <v>1540</v>
      </c>
      <c r="H539">
        <v>462</v>
      </c>
      <c r="I539" t="str">
        <f>TRIM(shipments[[#This Row],[Geography]])</f>
        <v>USA</v>
      </c>
      <c r="J539">
        <f>shipments[[#This Row],[Boxes]]*_xlfn.XLOOKUP(shipments[[#This Row],[Product]],products[Product], products[Cost per box])</f>
        <v>1533.84</v>
      </c>
    </row>
    <row r="540" spans="3:10" x14ac:dyDescent="0.3">
      <c r="C540" t="s">
        <v>65</v>
      </c>
      <c r="D540" t="s">
        <v>39</v>
      </c>
      <c r="E540" t="s">
        <v>23</v>
      </c>
      <c r="F540" s="7">
        <v>45132</v>
      </c>
      <c r="G540" s="4">
        <v>4298</v>
      </c>
      <c r="H540">
        <v>35</v>
      </c>
      <c r="I540" t="str">
        <f>TRIM(shipments[[#This Row],[Geography]])</f>
        <v>UK</v>
      </c>
      <c r="J540">
        <f>shipments[[#This Row],[Boxes]]*_xlfn.XLOOKUP(shipments[[#This Row],[Product]],products[Product], products[Cost per box])</f>
        <v>165.9</v>
      </c>
    </row>
    <row r="541" spans="3:10" x14ac:dyDescent="0.3">
      <c r="C541" t="s">
        <v>91</v>
      </c>
      <c r="D541" t="s">
        <v>38</v>
      </c>
      <c r="E541" t="s">
        <v>13</v>
      </c>
      <c r="F541" s="7">
        <v>45047</v>
      </c>
      <c r="G541" s="4">
        <v>4109</v>
      </c>
      <c r="H541">
        <v>100</v>
      </c>
      <c r="I541" t="str">
        <f>TRIM(shipments[[#This Row],[Geography]])</f>
        <v>Australia</v>
      </c>
      <c r="J541">
        <f>shipments[[#This Row],[Boxes]]*_xlfn.XLOOKUP(shipments[[#This Row],[Product]],products[Product], products[Cost per box])</f>
        <v>526</v>
      </c>
    </row>
    <row r="542" spans="3:10" x14ac:dyDescent="0.3">
      <c r="C542" t="s">
        <v>7</v>
      </c>
      <c r="D542" t="s">
        <v>37</v>
      </c>
      <c r="E542" t="s">
        <v>14</v>
      </c>
      <c r="F542" s="7">
        <v>45084</v>
      </c>
      <c r="G542" s="4">
        <v>9072</v>
      </c>
      <c r="H542">
        <v>378</v>
      </c>
      <c r="I542" t="str">
        <f>TRIM(shipments[[#This Row],[Geography]])</f>
        <v>New Zealand</v>
      </c>
      <c r="J542">
        <f>shipments[[#This Row],[Boxes]]*_xlfn.XLOOKUP(shipments[[#This Row],[Product]],products[Product], products[Cost per box])</f>
        <v>2827.44</v>
      </c>
    </row>
    <row r="543" spans="3:10" x14ac:dyDescent="0.3">
      <c r="C543" t="s">
        <v>73</v>
      </c>
      <c r="D543" t="s">
        <v>35</v>
      </c>
      <c r="E543" t="s">
        <v>15</v>
      </c>
      <c r="F543" s="7">
        <v>44970</v>
      </c>
      <c r="G543" s="4">
        <v>7672</v>
      </c>
      <c r="H543">
        <v>248</v>
      </c>
      <c r="I543" t="str">
        <f>TRIM(shipments[[#This Row],[Geography]])</f>
        <v>USA</v>
      </c>
      <c r="J543">
        <f>shipments[[#This Row],[Boxes]]*_xlfn.XLOOKUP(shipments[[#This Row],[Product]],products[Product], products[Cost per box])</f>
        <v>954.80000000000007</v>
      </c>
    </row>
    <row r="544" spans="3:10" x14ac:dyDescent="0.3">
      <c r="C544" t="s">
        <v>8</v>
      </c>
      <c r="D544" t="s">
        <v>112</v>
      </c>
      <c r="E544" t="s">
        <v>16</v>
      </c>
      <c r="F544" s="7">
        <v>44727</v>
      </c>
      <c r="G544" s="4">
        <v>2898</v>
      </c>
      <c r="H544">
        <v>99</v>
      </c>
      <c r="I544" t="str">
        <f>TRIM(shipments[[#This Row],[Geography]])</f>
        <v>Australia</v>
      </c>
      <c r="J544">
        <f>shipments[[#This Row],[Boxes]]*_xlfn.XLOOKUP(shipments[[#This Row],[Product]],products[Product], products[Cost per box])</f>
        <v>566.28</v>
      </c>
    </row>
    <row r="545" spans="3:10" x14ac:dyDescent="0.3">
      <c r="C545" t="s">
        <v>93</v>
      </c>
      <c r="D545" t="s">
        <v>38</v>
      </c>
      <c r="E545" t="s">
        <v>27</v>
      </c>
      <c r="F545" s="7">
        <v>44977</v>
      </c>
      <c r="G545" s="4">
        <v>9422</v>
      </c>
      <c r="H545">
        <v>318</v>
      </c>
      <c r="I545" t="str">
        <f>TRIM(shipments[[#This Row],[Geography]])</f>
        <v>Australia</v>
      </c>
      <c r="J545">
        <f>shipments[[#This Row],[Boxes]]*_xlfn.XLOOKUP(shipments[[#This Row],[Product]],products[Product], products[Cost per box])</f>
        <v>3043.26</v>
      </c>
    </row>
    <row r="546" spans="3:10" x14ac:dyDescent="0.3">
      <c r="C546" t="s">
        <v>10</v>
      </c>
      <c r="D546" t="s">
        <v>38</v>
      </c>
      <c r="E546" t="s">
        <v>26</v>
      </c>
      <c r="F546" s="7">
        <v>45047</v>
      </c>
      <c r="G546" s="4">
        <v>1547</v>
      </c>
      <c r="H546">
        <v>1880</v>
      </c>
      <c r="I546" t="str">
        <f>TRIM(shipments[[#This Row],[Geography]])</f>
        <v>Australia</v>
      </c>
      <c r="J546">
        <f>shipments[[#This Row],[Boxes]]*_xlfn.XLOOKUP(shipments[[#This Row],[Product]],products[Product], products[Cost per box])</f>
        <v>23330.799999999999</v>
      </c>
    </row>
    <row r="547" spans="3:10" x14ac:dyDescent="0.3">
      <c r="C547" t="s">
        <v>65</v>
      </c>
      <c r="D547" t="s">
        <v>38</v>
      </c>
      <c r="E547" t="s">
        <v>14</v>
      </c>
      <c r="F547" s="7">
        <v>45082</v>
      </c>
      <c r="G547" s="4">
        <v>9996</v>
      </c>
      <c r="H547">
        <v>97</v>
      </c>
      <c r="I547" t="str">
        <f>TRIM(shipments[[#This Row],[Geography]])</f>
        <v>Australia</v>
      </c>
      <c r="J547">
        <f>shipments[[#This Row],[Boxes]]*_xlfn.XLOOKUP(shipments[[#This Row],[Product]],products[Product], products[Cost per box])</f>
        <v>725.56000000000006</v>
      </c>
    </row>
    <row r="548" spans="3:10" x14ac:dyDescent="0.3">
      <c r="C548" t="s">
        <v>7</v>
      </c>
      <c r="D548" t="s">
        <v>114</v>
      </c>
      <c r="E548" t="s">
        <v>17</v>
      </c>
      <c r="F548" s="7">
        <v>44918</v>
      </c>
      <c r="G548" s="4">
        <v>1008</v>
      </c>
      <c r="H548">
        <v>170</v>
      </c>
      <c r="I548" t="str">
        <f>TRIM(shipments[[#This Row],[Geography]])</f>
        <v>Canada</v>
      </c>
      <c r="J548">
        <f>shipments[[#This Row],[Boxes]]*_xlfn.XLOOKUP(shipments[[#This Row],[Product]],products[Product], products[Cost per box])</f>
        <v>1072.7</v>
      </c>
    </row>
    <row r="549" spans="3:10" x14ac:dyDescent="0.3">
      <c r="C549" t="s">
        <v>8</v>
      </c>
      <c r="D549" t="s">
        <v>106</v>
      </c>
      <c r="E549" t="s">
        <v>4</v>
      </c>
      <c r="F549" s="7">
        <v>44738</v>
      </c>
      <c r="G549" s="4">
        <v>10808</v>
      </c>
      <c r="H549">
        <v>258</v>
      </c>
      <c r="I549" t="str">
        <f>TRIM(shipments[[#This Row],[Geography]])</f>
        <v>USA</v>
      </c>
      <c r="J549">
        <f>shipments[[#This Row],[Boxes]]*_xlfn.XLOOKUP(shipments[[#This Row],[Product]],products[Product], products[Cost per box])</f>
        <v>1328.7</v>
      </c>
    </row>
    <row r="550" spans="3:10" x14ac:dyDescent="0.3">
      <c r="C550" t="s">
        <v>8</v>
      </c>
      <c r="D550" t="s">
        <v>109</v>
      </c>
      <c r="E550" t="s">
        <v>33</v>
      </c>
      <c r="F550" s="7">
        <v>44918</v>
      </c>
      <c r="G550" s="4">
        <v>7371</v>
      </c>
      <c r="H550">
        <v>322</v>
      </c>
      <c r="I550" t="str">
        <f>TRIM(shipments[[#This Row],[Geography]])</f>
        <v>India</v>
      </c>
      <c r="J550">
        <f>shipments[[#This Row],[Boxes]]*_xlfn.XLOOKUP(shipments[[#This Row],[Product]],products[Product], products[Cost per box])</f>
        <v>853.3</v>
      </c>
    </row>
    <row r="551" spans="3:10" x14ac:dyDescent="0.3">
      <c r="C551" t="s">
        <v>64</v>
      </c>
      <c r="D551" t="s">
        <v>38</v>
      </c>
      <c r="E551" t="s">
        <v>26</v>
      </c>
      <c r="F551" s="7">
        <v>45085</v>
      </c>
      <c r="G551" s="4">
        <v>7742</v>
      </c>
      <c r="H551">
        <v>217</v>
      </c>
      <c r="I551" t="str">
        <f>TRIM(shipments[[#This Row],[Geography]])</f>
        <v>Australia</v>
      </c>
      <c r="J551">
        <f>shipments[[#This Row],[Boxes]]*_xlfn.XLOOKUP(shipments[[#This Row],[Product]],products[Product], products[Cost per box])</f>
        <v>2692.9700000000003</v>
      </c>
    </row>
    <row r="552" spans="3:10" x14ac:dyDescent="0.3">
      <c r="C552" t="s">
        <v>73</v>
      </c>
      <c r="D552" t="s">
        <v>38</v>
      </c>
      <c r="E552" t="s">
        <v>29</v>
      </c>
      <c r="F552" s="7">
        <v>44974</v>
      </c>
      <c r="G552" s="4">
        <v>8064</v>
      </c>
      <c r="H552">
        <v>209</v>
      </c>
      <c r="I552" t="str">
        <f>TRIM(shipments[[#This Row],[Geography]])</f>
        <v>Australia</v>
      </c>
      <c r="J552">
        <f>shipments[[#This Row],[Boxes]]*_xlfn.XLOOKUP(shipments[[#This Row],[Product]],products[Product], products[Cost per box])</f>
        <v>1421.2</v>
      </c>
    </row>
    <row r="553" spans="3:10" x14ac:dyDescent="0.3">
      <c r="C553" t="s">
        <v>5</v>
      </c>
      <c r="D553" t="s">
        <v>34</v>
      </c>
      <c r="E553" t="s">
        <v>16</v>
      </c>
      <c r="F553" s="7">
        <v>44786</v>
      </c>
      <c r="G553" s="4">
        <v>6433</v>
      </c>
      <c r="H553">
        <v>117</v>
      </c>
      <c r="I553" t="str">
        <f>TRIM(shipments[[#This Row],[Geography]])</f>
        <v>India</v>
      </c>
      <c r="J553">
        <f>shipments[[#This Row],[Boxes]]*_xlfn.XLOOKUP(shipments[[#This Row],[Product]],products[Product], products[Cost per box])</f>
        <v>669.24</v>
      </c>
    </row>
    <row r="554" spans="3:10" x14ac:dyDescent="0.3">
      <c r="C554" t="s">
        <v>5</v>
      </c>
      <c r="D554" t="s">
        <v>104</v>
      </c>
      <c r="E554" t="s">
        <v>21</v>
      </c>
      <c r="F554" s="7">
        <v>44685</v>
      </c>
      <c r="G554" s="4">
        <v>1442</v>
      </c>
      <c r="H554">
        <v>418</v>
      </c>
      <c r="I554" t="str">
        <f>TRIM(shipments[[#This Row],[Geography]])</f>
        <v>Australia</v>
      </c>
      <c r="J554">
        <f>shipments[[#This Row],[Boxes]]*_xlfn.XLOOKUP(shipments[[#This Row],[Product]],products[Product], products[Cost per box])</f>
        <v>3435.9600000000005</v>
      </c>
    </row>
    <row r="555" spans="3:10" x14ac:dyDescent="0.3">
      <c r="C555" t="s">
        <v>74</v>
      </c>
      <c r="D555" t="s">
        <v>105</v>
      </c>
      <c r="E555" t="s">
        <v>33</v>
      </c>
      <c r="F555" s="7">
        <v>44924</v>
      </c>
      <c r="G555" s="4">
        <v>728</v>
      </c>
      <c r="H555">
        <v>136</v>
      </c>
      <c r="I555" t="str">
        <f>TRIM(shipments[[#This Row],[Geography]])</f>
        <v>Canada</v>
      </c>
      <c r="J555">
        <f>shipments[[#This Row],[Boxes]]*_xlfn.XLOOKUP(shipments[[#This Row],[Product]],products[Product], products[Cost per box])</f>
        <v>360.4</v>
      </c>
    </row>
    <row r="556" spans="3:10" x14ac:dyDescent="0.3">
      <c r="C556" t="s">
        <v>72</v>
      </c>
      <c r="D556" t="s">
        <v>35</v>
      </c>
      <c r="E556" t="s">
        <v>19</v>
      </c>
      <c r="F556" s="7">
        <v>44943</v>
      </c>
      <c r="G556" s="4">
        <v>3906</v>
      </c>
      <c r="H556">
        <v>89</v>
      </c>
      <c r="I556" t="str">
        <f>TRIM(shipments[[#This Row],[Geography]])</f>
        <v>USA</v>
      </c>
      <c r="J556">
        <f>shipments[[#This Row],[Boxes]]*_xlfn.XLOOKUP(shipments[[#This Row],[Product]],products[Product], products[Cost per box])</f>
        <v>687.97</v>
      </c>
    </row>
    <row r="557" spans="3:10" x14ac:dyDescent="0.3">
      <c r="C557" t="s">
        <v>91</v>
      </c>
      <c r="D557" t="s">
        <v>110</v>
      </c>
      <c r="E557" t="s">
        <v>22</v>
      </c>
      <c r="F557" s="7">
        <v>44744</v>
      </c>
      <c r="G557" s="4">
        <v>3171</v>
      </c>
      <c r="H557">
        <v>996</v>
      </c>
      <c r="I557" t="str">
        <f>TRIM(shipments[[#This Row],[Geography]])</f>
        <v>UK</v>
      </c>
      <c r="J557">
        <f>shipments[[#This Row],[Boxes]]*_xlfn.XLOOKUP(shipments[[#This Row],[Product]],products[Product], products[Cost per box])</f>
        <v>10189.08</v>
      </c>
    </row>
    <row r="558" spans="3:10" x14ac:dyDescent="0.3">
      <c r="C558" t="s">
        <v>73</v>
      </c>
      <c r="D558" t="s">
        <v>38</v>
      </c>
      <c r="E558" t="s">
        <v>15</v>
      </c>
      <c r="F558" s="7">
        <v>44998</v>
      </c>
      <c r="G558" s="4">
        <v>6923</v>
      </c>
      <c r="H558">
        <v>406</v>
      </c>
      <c r="I558" t="str">
        <f>TRIM(shipments[[#This Row],[Geography]])</f>
        <v>Australia</v>
      </c>
      <c r="J558">
        <f>shipments[[#This Row],[Boxes]]*_xlfn.XLOOKUP(shipments[[#This Row],[Product]],products[Product], products[Cost per box])</f>
        <v>1563.1000000000001</v>
      </c>
    </row>
    <row r="559" spans="3:10" x14ac:dyDescent="0.3">
      <c r="C559" t="s">
        <v>70</v>
      </c>
      <c r="D559" t="s">
        <v>37</v>
      </c>
      <c r="E559" t="s">
        <v>32</v>
      </c>
      <c r="F559" s="7">
        <v>44939</v>
      </c>
      <c r="G559" s="4">
        <v>1162</v>
      </c>
      <c r="H559">
        <v>532</v>
      </c>
      <c r="I559" t="str">
        <f>TRIM(shipments[[#This Row],[Geography]])</f>
        <v>New Zealand</v>
      </c>
      <c r="J559">
        <f>shipments[[#This Row],[Boxes]]*_xlfn.XLOOKUP(shipments[[#This Row],[Product]],products[Product], products[Cost per box])</f>
        <v>1766.24</v>
      </c>
    </row>
    <row r="560" spans="3:10" x14ac:dyDescent="0.3">
      <c r="C560" t="s">
        <v>94</v>
      </c>
      <c r="D560" t="s">
        <v>36</v>
      </c>
      <c r="E560" t="s">
        <v>18</v>
      </c>
      <c r="F560" s="7">
        <v>45040</v>
      </c>
      <c r="G560" s="4"/>
      <c r="H560">
        <v>364</v>
      </c>
      <c r="I560" t="str">
        <f>TRIM(shipments[[#This Row],[Geography]])</f>
        <v>Canada</v>
      </c>
      <c r="J560">
        <f>shipments[[#This Row],[Boxes]]*_xlfn.XLOOKUP(shipments[[#This Row],[Product]],products[Product], products[Cost per box])</f>
        <v>3618.16</v>
      </c>
    </row>
    <row r="561" spans="3:10" x14ac:dyDescent="0.3">
      <c r="C561" t="s">
        <v>10</v>
      </c>
      <c r="D561" t="s">
        <v>102</v>
      </c>
      <c r="E561" t="s">
        <v>27</v>
      </c>
      <c r="F561" s="7">
        <v>44919</v>
      </c>
      <c r="G561" s="4">
        <v>4242</v>
      </c>
      <c r="H561">
        <v>753</v>
      </c>
      <c r="I561" t="str">
        <f>TRIM(shipments[[#This Row],[Geography]])</f>
        <v>New Zealand</v>
      </c>
      <c r="J561">
        <f>shipments[[#This Row],[Boxes]]*_xlfn.XLOOKUP(shipments[[#This Row],[Product]],products[Product], products[Cost per box])</f>
        <v>7206.21</v>
      </c>
    </row>
    <row r="562" spans="3:10" x14ac:dyDescent="0.3">
      <c r="C562" t="s">
        <v>75</v>
      </c>
      <c r="D562" t="s">
        <v>102</v>
      </c>
      <c r="E562" t="s">
        <v>30</v>
      </c>
      <c r="F562" s="7">
        <v>44690</v>
      </c>
      <c r="G562" s="4">
        <v>2100</v>
      </c>
      <c r="H562">
        <v>375</v>
      </c>
      <c r="I562" t="str">
        <f>TRIM(shipments[[#This Row],[Geography]])</f>
        <v>New Zealand</v>
      </c>
      <c r="J562">
        <f>shipments[[#This Row],[Boxes]]*_xlfn.XLOOKUP(shipments[[#This Row],[Product]],products[Product], products[Cost per box])</f>
        <v>1890</v>
      </c>
    </row>
    <row r="563" spans="3:10" x14ac:dyDescent="0.3">
      <c r="C563" t="s">
        <v>9</v>
      </c>
      <c r="D563" t="s">
        <v>110</v>
      </c>
      <c r="E563" t="s">
        <v>13</v>
      </c>
      <c r="F563" s="7">
        <v>44780</v>
      </c>
      <c r="G563" s="4">
        <v>10745</v>
      </c>
      <c r="H563">
        <v>304</v>
      </c>
      <c r="I563" t="str">
        <f>TRIM(shipments[[#This Row],[Geography]])</f>
        <v>UK</v>
      </c>
      <c r="J563">
        <f>shipments[[#This Row],[Boxes]]*_xlfn.XLOOKUP(shipments[[#This Row],[Product]],products[Product], products[Cost per box])</f>
        <v>1599.04</v>
      </c>
    </row>
    <row r="564" spans="3:10" x14ac:dyDescent="0.3">
      <c r="C564" t="s">
        <v>92</v>
      </c>
      <c r="D564" t="s">
        <v>39</v>
      </c>
      <c r="E564" t="s">
        <v>23</v>
      </c>
      <c r="F564" s="7">
        <v>45063</v>
      </c>
      <c r="G564" s="4">
        <v>4760</v>
      </c>
      <c r="H564">
        <v>336</v>
      </c>
      <c r="I564" t="str">
        <f>TRIM(shipments[[#This Row],[Geography]])</f>
        <v>UK</v>
      </c>
      <c r="J564">
        <f>shipments[[#This Row],[Boxes]]*_xlfn.XLOOKUP(shipments[[#This Row],[Product]],products[Product], products[Cost per box])</f>
        <v>1592.64</v>
      </c>
    </row>
    <row r="565" spans="3:10" x14ac:dyDescent="0.3">
      <c r="C565" t="s">
        <v>7</v>
      </c>
      <c r="D565" t="s">
        <v>36</v>
      </c>
      <c r="E565" t="s">
        <v>24</v>
      </c>
      <c r="F565" s="7">
        <v>45034</v>
      </c>
      <c r="G565" s="4">
        <v>5278</v>
      </c>
      <c r="H565">
        <v>234</v>
      </c>
      <c r="I565" t="str">
        <f>TRIM(shipments[[#This Row],[Geography]])</f>
        <v>Canada</v>
      </c>
      <c r="J565">
        <f>shipments[[#This Row],[Boxes]]*_xlfn.XLOOKUP(shipments[[#This Row],[Product]],products[Product], products[Cost per box])</f>
        <v>2459.34</v>
      </c>
    </row>
    <row r="566" spans="3:10" x14ac:dyDescent="0.3">
      <c r="C566" t="s">
        <v>10</v>
      </c>
      <c r="D566" t="s">
        <v>34</v>
      </c>
      <c r="E566" t="s">
        <v>23</v>
      </c>
      <c r="F566" s="7">
        <v>45092</v>
      </c>
      <c r="G566" s="4">
        <v>4088</v>
      </c>
      <c r="H566">
        <v>778</v>
      </c>
      <c r="I566" t="str">
        <f>TRIM(shipments[[#This Row],[Geography]])</f>
        <v>India</v>
      </c>
      <c r="J566">
        <f>shipments[[#This Row],[Boxes]]*_xlfn.XLOOKUP(shipments[[#This Row],[Product]],products[Product], products[Cost per box])</f>
        <v>3687.7200000000003</v>
      </c>
    </row>
    <row r="567" spans="3:10" x14ac:dyDescent="0.3">
      <c r="C567" t="s">
        <v>8</v>
      </c>
      <c r="D567" t="s">
        <v>111</v>
      </c>
      <c r="E567" t="s">
        <v>26</v>
      </c>
      <c r="F567" s="7">
        <v>44722</v>
      </c>
      <c r="G567" s="4">
        <v>2121</v>
      </c>
      <c r="H567">
        <v>86</v>
      </c>
      <c r="I567" t="str">
        <f>TRIM(shipments[[#This Row],[Geography]])</f>
        <v>New Zealand</v>
      </c>
      <c r="J567">
        <f>shipments[[#This Row],[Boxes]]*_xlfn.XLOOKUP(shipments[[#This Row],[Product]],products[Product], products[Cost per box])</f>
        <v>1067.26</v>
      </c>
    </row>
    <row r="568" spans="3:10" x14ac:dyDescent="0.3">
      <c r="C568" t="s">
        <v>8</v>
      </c>
      <c r="D568" t="s">
        <v>35</v>
      </c>
      <c r="E568" t="s">
        <v>30</v>
      </c>
      <c r="F568" s="7">
        <v>44918</v>
      </c>
      <c r="G568" s="4">
        <v>2184</v>
      </c>
      <c r="H568">
        <v>635</v>
      </c>
      <c r="I568" t="str">
        <f>TRIM(shipments[[#This Row],[Geography]])</f>
        <v>USA</v>
      </c>
      <c r="J568">
        <f>shipments[[#This Row],[Boxes]]*_xlfn.XLOOKUP(shipments[[#This Row],[Product]],products[Product], products[Cost per box])</f>
        <v>3200.4</v>
      </c>
    </row>
    <row r="569" spans="3:10" x14ac:dyDescent="0.3">
      <c r="C569" t="s">
        <v>7</v>
      </c>
      <c r="D569" t="s">
        <v>38</v>
      </c>
      <c r="E569" t="s">
        <v>32</v>
      </c>
      <c r="F569" s="7">
        <v>44950</v>
      </c>
      <c r="G569" s="4">
        <v>1232</v>
      </c>
      <c r="H569">
        <v>101</v>
      </c>
      <c r="I569" t="str">
        <f>TRIM(shipments[[#This Row],[Geography]])</f>
        <v>Australia</v>
      </c>
      <c r="J569">
        <f>shipments[[#This Row],[Boxes]]*_xlfn.XLOOKUP(shipments[[#This Row],[Product]],products[Product], products[Cost per box])</f>
        <v>335.32</v>
      </c>
    </row>
    <row r="570" spans="3:10" x14ac:dyDescent="0.3">
      <c r="C570" t="s">
        <v>6</v>
      </c>
      <c r="D570" t="s">
        <v>115</v>
      </c>
      <c r="E570" t="s">
        <v>23</v>
      </c>
      <c r="F570" s="7">
        <v>44722</v>
      </c>
      <c r="G570" s="4">
        <v>9877</v>
      </c>
      <c r="H570">
        <v>74</v>
      </c>
      <c r="I570" t="str">
        <f>TRIM(shipments[[#This Row],[Geography]])</f>
        <v>Australia</v>
      </c>
      <c r="J570">
        <f>shipments[[#This Row],[Boxes]]*_xlfn.XLOOKUP(shipments[[#This Row],[Product]],products[Product], products[Cost per box])</f>
        <v>350.76</v>
      </c>
    </row>
    <row r="571" spans="3:10" x14ac:dyDescent="0.3">
      <c r="C571" t="s">
        <v>93</v>
      </c>
      <c r="D571" t="s">
        <v>37</v>
      </c>
      <c r="E571" t="s">
        <v>15</v>
      </c>
      <c r="F571" s="7">
        <v>45125</v>
      </c>
      <c r="G571" s="4"/>
      <c r="H571">
        <v>678</v>
      </c>
      <c r="I571" t="str">
        <f>TRIM(shipments[[#This Row],[Geography]])</f>
        <v>New Zealand</v>
      </c>
      <c r="J571">
        <f>shipments[[#This Row],[Boxes]]*_xlfn.XLOOKUP(shipments[[#This Row],[Product]],products[Product], products[Cost per box])</f>
        <v>2610.3000000000002</v>
      </c>
    </row>
    <row r="572" spans="3:10" x14ac:dyDescent="0.3">
      <c r="C572" t="s">
        <v>65</v>
      </c>
      <c r="D572" t="s">
        <v>36</v>
      </c>
      <c r="E572" t="s">
        <v>29</v>
      </c>
      <c r="F572" s="7">
        <v>45040</v>
      </c>
      <c r="G572" s="4">
        <v>3962</v>
      </c>
      <c r="H572">
        <v>361</v>
      </c>
      <c r="I572" t="str">
        <f>TRIM(shipments[[#This Row],[Geography]])</f>
        <v>Canada</v>
      </c>
      <c r="J572">
        <f>shipments[[#This Row],[Boxes]]*_xlfn.XLOOKUP(shipments[[#This Row],[Product]],products[Product], products[Cost per box])</f>
        <v>2454.7999999999997</v>
      </c>
    </row>
    <row r="573" spans="3:10" x14ac:dyDescent="0.3">
      <c r="C573" t="s">
        <v>64</v>
      </c>
      <c r="D573" t="s">
        <v>39</v>
      </c>
      <c r="E573" t="s">
        <v>30</v>
      </c>
      <c r="F573" s="7">
        <v>44936</v>
      </c>
      <c r="G573" s="4">
        <v>1827</v>
      </c>
      <c r="H573">
        <v>1061</v>
      </c>
      <c r="I573" t="str">
        <f>TRIM(shipments[[#This Row],[Geography]])</f>
        <v>UK</v>
      </c>
      <c r="J573">
        <f>shipments[[#This Row],[Boxes]]*_xlfn.XLOOKUP(shipments[[#This Row],[Product]],products[Product], products[Cost per box])</f>
        <v>5347.44</v>
      </c>
    </row>
    <row r="574" spans="3:10" x14ac:dyDescent="0.3">
      <c r="C574" t="s">
        <v>67</v>
      </c>
      <c r="D574" t="s">
        <v>38</v>
      </c>
      <c r="E574" t="s">
        <v>23</v>
      </c>
      <c r="F574" s="7">
        <v>44953</v>
      </c>
      <c r="G574" s="4">
        <v>3164</v>
      </c>
      <c r="H574">
        <v>518</v>
      </c>
      <c r="I574" t="str">
        <f>TRIM(shipments[[#This Row],[Geography]])</f>
        <v>Australia</v>
      </c>
      <c r="J574">
        <f>shipments[[#This Row],[Boxes]]*_xlfn.XLOOKUP(shipments[[#This Row],[Product]],products[Product], products[Cost per box])</f>
        <v>2455.3200000000002</v>
      </c>
    </row>
    <row r="575" spans="3:10" x14ac:dyDescent="0.3">
      <c r="C575" t="s">
        <v>5</v>
      </c>
      <c r="D575" t="s">
        <v>37</v>
      </c>
      <c r="E575" t="s">
        <v>25</v>
      </c>
      <c r="F575" s="7">
        <v>45103</v>
      </c>
      <c r="G575" s="4">
        <v>4235</v>
      </c>
      <c r="H575">
        <v>265</v>
      </c>
      <c r="I575" t="str">
        <f>TRIM(shipments[[#This Row],[Geography]])</f>
        <v>New Zealand</v>
      </c>
      <c r="J575">
        <f>shipments[[#This Row],[Boxes]]*_xlfn.XLOOKUP(shipments[[#This Row],[Product]],products[Product], products[Cost per box])</f>
        <v>1703.9499999999998</v>
      </c>
    </row>
    <row r="576" spans="3:10" x14ac:dyDescent="0.3">
      <c r="C576" t="s">
        <v>64</v>
      </c>
      <c r="D576" t="s">
        <v>38</v>
      </c>
      <c r="E576" t="s">
        <v>29</v>
      </c>
      <c r="F576" s="7">
        <v>45155</v>
      </c>
      <c r="G576" s="4">
        <v>5131</v>
      </c>
      <c r="H576">
        <v>560</v>
      </c>
      <c r="I576" t="str">
        <f>TRIM(shipments[[#This Row],[Geography]])</f>
        <v>Australia</v>
      </c>
      <c r="J576">
        <f>shipments[[#This Row],[Boxes]]*_xlfn.XLOOKUP(shipments[[#This Row],[Product]],products[Product], products[Cost per box])</f>
        <v>3808</v>
      </c>
    </row>
    <row r="577" spans="3:10" x14ac:dyDescent="0.3">
      <c r="C577" t="s">
        <v>68</v>
      </c>
      <c r="D577" t="s">
        <v>36</v>
      </c>
      <c r="E577" t="s">
        <v>20</v>
      </c>
      <c r="F577" s="7">
        <v>44942</v>
      </c>
      <c r="G577" s="4">
        <v>2205</v>
      </c>
      <c r="H577">
        <v>643</v>
      </c>
      <c r="I577" t="str">
        <f>TRIM(shipments[[#This Row],[Geography]])</f>
        <v>Canada</v>
      </c>
      <c r="J577">
        <f>shipments[[#This Row],[Boxes]]*_xlfn.XLOOKUP(shipments[[#This Row],[Product]],products[Product], products[Cost per box])</f>
        <v>2366.2400000000002</v>
      </c>
    </row>
    <row r="578" spans="3:10" x14ac:dyDescent="0.3">
      <c r="C578" t="s">
        <v>72</v>
      </c>
      <c r="D578" t="s">
        <v>103</v>
      </c>
      <c r="E578" t="s">
        <v>16</v>
      </c>
      <c r="F578" s="7">
        <v>44916</v>
      </c>
      <c r="G578" s="4">
        <v>1624</v>
      </c>
      <c r="H578">
        <v>416</v>
      </c>
      <c r="I578" t="str">
        <f>TRIM(shipments[[#This Row],[Geography]])</f>
        <v>Canada</v>
      </c>
      <c r="J578">
        <f>shipments[[#This Row],[Boxes]]*_xlfn.XLOOKUP(shipments[[#This Row],[Product]],products[Product], products[Cost per box])</f>
        <v>2379.52</v>
      </c>
    </row>
    <row r="579" spans="3:10" x14ac:dyDescent="0.3">
      <c r="C579" t="s">
        <v>67</v>
      </c>
      <c r="D579" t="s">
        <v>39</v>
      </c>
      <c r="E579" t="s">
        <v>25</v>
      </c>
      <c r="F579" s="7">
        <v>45023</v>
      </c>
      <c r="G579" s="4">
        <v>6881</v>
      </c>
      <c r="H579">
        <v>125</v>
      </c>
      <c r="I579" t="str">
        <f>TRIM(shipments[[#This Row],[Geography]])</f>
        <v>UK</v>
      </c>
      <c r="J579">
        <f>shipments[[#This Row],[Boxes]]*_xlfn.XLOOKUP(shipments[[#This Row],[Product]],products[Product], products[Cost per box])</f>
        <v>803.75</v>
      </c>
    </row>
    <row r="580" spans="3:10" x14ac:dyDescent="0.3">
      <c r="C580" t="s">
        <v>95</v>
      </c>
      <c r="D580" t="s">
        <v>39</v>
      </c>
      <c r="E580" t="s">
        <v>21</v>
      </c>
      <c r="F580" s="7">
        <v>45033</v>
      </c>
      <c r="G580" s="4">
        <v>9324</v>
      </c>
      <c r="H580">
        <v>424</v>
      </c>
      <c r="I580" t="str">
        <f>TRIM(shipments[[#This Row],[Geography]])</f>
        <v>UK</v>
      </c>
      <c r="J580">
        <f>shipments[[#This Row],[Boxes]]*_xlfn.XLOOKUP(shipments[[#This Row],[Product]],products[Product], products[Cost per box])</f>
        <v>3485.28</v>
      </c>
    </row>
    <row r="581" spans="3:10" x14ac:dyDescent="0.3">
      <c r="C581" t="s">
        <v>74</v>
      </c>
      <c r="D581" t="s">
        <v>34</v>
      </c>
      <c r="E581" t="s">
        <v>21</v>
      </c>
      <c r="F581" s="7">
        <v>45000</v>
      </c>
      <c r="G581" s="4">
        <v>7784</v>
      </c>
      <c r="H581">
        <v>307</v>
      </c>
      <c r="I581" t="str">
        <f>TRIM(shipments[[#This Row],[Geography]])</f>
        <v>India</v>
      </c>
      <c r="J581">
        <f>shipments[[#This Row],[Boxes]]*_xlfn.XLOOKUP(shipments[[#This Row],[Product]],products[Product], products[Cost per box])</f>
        <v>2523.5400000000004</v>
      </c>
    </row>
    <row r="582" spans="3:10" x14ac:dyDescent="0.3">
      <c r="C582" t="s">
        <v>64</v>
      </c>
      <c r="D582" t="s">
        <v>34</v>
      </c>
      <c r="E582" t="s">
        <v>18</v>
      </c>
      <c r="F582" s="7">
        <v>44728</v>
      </c>
      <c r="G582" s="4">
        <v>882</v>
      </c>
      <c r="H582">
        <v>133</v>
      </c>
      <c r="I582" t="str">
        <f>TRIM(shipments[[#This Row],[Geography]])</f>
        <v>India</v>
      </c>
      <c r="J582">
        <f>shipments[[#This Row],[Boxes]]*_xlfn.XLOOKUP(shipments[[#This Row],[Product]],products[Product], products[Cost per box])</f>
        <v>1322.02</v>
      </c>
    </row>
    <row r="583" spans="3:10" x14ac:dyDescent="0.3">
      <c r="C583" t="s">
        <v>70</v>
      </c>
      <c r="D583" t="s">
        <v>34</v>
      </c>
      <c r="E583" t="s">
        <v>21</v>
      </c>
      <c r="F583" s="7">
        <v>44944</v>
      </c>
      <c r="G583" s="4">
        <v>4795</v>
      </c>
      <c r="H583">
        <v>209</v>
      </c>
      <c r="I583" t="str">
        <f>TRIM(shipments[[#This Row],[Geography]])</f>
        <v>India</v>
      </c>
      <c r="J583">
        <f>shipments[[#This Row],[Boxes]]*_xlfn.XLOOKUP(shipments[[#This Row],[Product]],products[Product], products[Cost per box])</f>
        <v>1717.9800000000002</v>
      </c>
    </row>
    <row r="584" spans="3:10" x14ac:dyDescent="0.3">
      <c r="C584" t="s">
        <v>65</v>
      </c>
      <c r="D584" t="s">
        <v>35</v>
      </c>
      <c r="E584" t="s">
        <v>20</v>
      </c>
      <c r="F584" s="7">
        <v>45096</v>
      </c>
      <c r="G584" s="4">
        <v>4452</v>
      </c>
      <c r="H584">
        <v>742</v>
      </c>
      <c r="I584" t="str">
        <f>TRIM(shipments[[#This Row],[Geography]])</f>
        <v>USA</v>
      </c>
      <c r="J584">
        <f>shipments[[#This Row],[Boxes]]*_xlfn.XLOOKUP(shipments[[#This Row],[Product]],products[Product], products[Cost per box])</f>
        <v>2730.56</v>
      </c>
    </row>
    <row r="585" spans="3:10" x14ac:dyDescent="0.3">
      <c r="C585" t="s">
        <v>92</v>
      </c>
      <c r="D585" t="s">
        <v>38</v>
      </c>
      <c r="E585" t="s">
        <v>30</v>
      </c>
      <c r="F585" s="7">
        <v>45127</v>
      </c>
      <c r="G585" s="4">
        <v>7476</v>
      </c>
      <c r="H585">
        <v>424</v>
      </c>
      <c r="I585" t="str">
        <f>TRIM(shipments[[#This Row],[Geography]])</f>
        <v>Australia</v>
      </c>
      <c r="J585">
        <f>shipments[[#This Row],[Boxes]]*_xlfn.XLOOKUP(shipments[[#This Row],[Product]],products[Product], products[Cost per box])</f>
        <v>2136.96</v>
      </c>
    </row>
    <row r="586" spans="3:10" x14ac:dyDescent="0.3">
      <c r="C586" t="s">
        <v>8</v>
      </c>
      <c r="D586" t="s">
        <v>112</v>
      </c>
      <c r="E586" t="s">
        <v>29</v>
      </c>
      <c r="F586" s="7">
        <v>44905</v>
      </c>
      <c r="G586" s="4">
        <v>140</v>
      </c>
      <c r="H586">
        <v>271</v>
      </c>
      <c r="I586" t="str">
        <f>TRIM(shipments[[#This Row],[Geography]])</f>
        <v>Australia</v>
      </c>
      <c r="J586">
        <f>shipments[[#This Row],[Boxes]]*_xlfn.XLOOKUP(shipments[[#This Row],[Product]],products[Product], products[Cost per box])</f>
        <v>1842.8</v>
      </c>
    </row>
    <row r="587" spans="3:10" x14ac:dyDescent="0.3">
      <c r="C587" t="s">
        <v>71</v>
      </c>
      <c r="D587" t="s">
        <v>102</v>
      </c>
      <c r="E587" t="s">
        <v>14</v>
      </c>
      <c r="F587" s="7">
        <v>44721</v>
      </c>
      <c r="G587" s="4">
        <v>16583</v>
      </c>
      <c r="H587">
        <v>149</v>
      </c>
      <c r="I587" t="str">
        <f>TRIM(shipments[[#This Row],[Geography]])</f>
        <v>New Zealand</v>
      </c>
      <c r="J587">
        <f>shipments[[#This Row],[Boxes]]*_xlfn.XLOOKUP(shipments[[#This Row],[Product]],products[Product], products[Cost per box])</f>
        <v>1114.52</v>
      </c>
    </row>
    <row r="588" spans="3:10" x14ac:dyDescent="0.3">
      <c r="C588" t="s">
        <v>5</v>
      </c>
      <c r="D588" t="s">
        <v>34</v>
      </c>
      <c r="E588" t="s">
        <v>28</v>
      </c>
      <c r="F588" s="7">
        <v>45107</v>
      </c>
      <c r="G588" s="4">
        <v>13342</v>
      </c>
      <c r="H588">
        <v>279</v>
      </c>
      <c r="I588" t="str">
        <f>TRIM(shipments[[#This Row],[Geography]])</f>
        <v>India</v>
      </c>
      <c r="J588">
        <f>shipments[[#This Row],[Boxes]]*_xlfn.XLOOKUP(shipments[[#This Row],[Product]],products[Product], products[Cost per box])</f>
        <v>2351.9699999999998</v>
      </c>
    </row>
    <row r="589" spans="3:10" x14ac:dyDescent="0.3">
      <c r="C589" t="s">
        <v>64</v>
      </c>
      <c r="D589" t="s">
        <v>106</v>
      </c>
      <c r="E589" t="s">
        <v>26</v>
      </c>
      <c r="F589" s="7">
        <v>44827</v>
      </c>
      <c r="G589" s="4">
        <v>2268</v>
      </c>
      <c r="H589">
        <v>25</v>
      </c>
      <c r="I589" t="str">
        <f>TRIM(shipments[[#This Row],[Geography]])</f>
        <v>USA</v>
      </c>
      <c r="J589">
        <f>shipments[[#This Row],[Boxes]]*_xlfn.XLOOKUP(shipments[[#This Row],[Product]],products[Product], products[Cost per box])</f>
        <v>310.25</v>
      </c>
    </row>
    <row r="590" spans="3:10" x14ac:dyDescent="0.3">
      <c r="C590" t="s">
        <v>73</v>
      </c>
      <c r="D590" t="s">
        <v>39</v>
      </c>
      <c r="E590" t="s">
        <v>14</v>
      </c>
      <c r="F590" s="7">
        <v>44881</v>
      </c>
      <c r="G590" s="4">
        <v>6671</v>
      </c>
      <c r="H590">
        <v>251</v>
      </c>
      <c r="I590" t="str">
        <f>TRIM(shipments[[#This Row],[Geography]])</f>
        <v>UK</v>
      </c>
      <c r="J590">
        <f>shipments[[#This Row],[Boxes]]*_xlfn.XLOOKUP(shipments[[#This Row],[Product]],products[Product], products[Cost per box])</f>
        <v>1877.48</v>
      </c>
    </row>
    <row r="591" spans="3:10" x14ac:dyDescent="0.3">
      <c r="C591" t="s">
        <v>3</v>
      </c>
      <c r="D591" t="s">
        <v>102</v>
      </c>
      <c r="E591" t="s">
        <v>20</v>
      </c>
      <c r="F591" s="7">
        <v>44743</v>
      </c>
      <c r="G591" s="4">
        <v>1617</v>
      </c>
      <c r="H591">
        <v>545</v>
      </c>
      <c r="I591" t="str">
        <f>TRIM(shipments[[#This Row],[Geography]])</f>
        <v>New Zealand</v>
      </c>
      <c r="J591">
        <f>shipments[[#This Row],[Boxes]]*_xlfn.XLOOKUP(shipments[[#This Row],[Product]],products[Product], products[Cost per box])</f>
        <v>2005.6000000000001</v>
      </c>
    </row>
    <row r="592" spans="3:10" x14ac:dyDescent="0.3">
      <c r="C592" t="s">
        <v>69</v>
      </c>
      <c r="D592" t="s">
        <v>37</v>
      </c>
      <c r="E592" t="s">
        <v>13</v>
      </c>
      <c r="F592" s="7">
        <v>45133</v>
      </c>
      <c r="G592" s="4">
        <v>1918</v>
      </c>
      <c r="H592">
        <v>69</v>
      </c>
      <c r="I592" t="str">
        <f>TRIM(shipments[[#This Row],[Geography]])</f>
        <v>New Zealand</v>
      </c>
      <c r="J592">
        <f>shipments[[#This Row],[Boxes]]*_xlfn.XLOOKUP(shipments[[#This Row],[Product]],products[Product], products[Cost per box])</f>
        <v>362.94</v>
      </c>
    </row>
    <row r="593" spans="3:10" x14ac:dyDescent="0.3">
      <c r="C593" t="s">
        <v>73</v>
      </c>
      <c r="D593" t="s">
        <v>35</v>
      </c>
      <c r="E593" t="s">
        <v>13</v>
      </c>
      <c r="F593" s="7">
        <v>45035</v>
      </c>
      <c r="G593" s="4">
        <v>2023</v>
      </c>
      <c r="H593">
        <v>491</v>
      </c>
      <c r="I593" t="str">
        <f>TRIM(shipments[[#This Row],[Geography]])</f>
        <v>USA</v>
      </c>
      <c r="J593">
        <f>shipments[[#This Row],[Boxes]]*_xlfn.XLOOKUP(shipments[[#This Row],[Product]],products[Product], products[Cost per box])</f>
        <v>2582.66</v>
      </c>
    </row>
    <row r="594" spans="3:10" x14ac:dyDescent="0.3">
      <c r="C594" t="s">
        <v>66</v>
      </c>
      <c r="D594" t="s">
        <v>101</v>
      </c>
      <c r="E594" t="s">
        <v>30</v>
      </c>
      <c r="F594" s="7">
        <v>44901</v>
      </c>
      <c r="G594" s="4">
        <v>1589</v>
      </c>
      <c r="H594">
        <v>275</v>
      </c>
      <c r="I594" t="str">
        <f>TRIM(shipments[[#This Row],[Geography]])</f>
        <v>USA</v>
      </c>
      <c r="J594">
        <f>shipments[[#This Row],[Boxes]]*_xlfn.XLOOKUP(shipments[[#This Row],[Product]],products[Product], products[Cost per box])</f>
        <v>1386</v>
      </c>
    </row>
    <row r="595" spans="3:10" x14ac:dyDescent="0.3">
      <c r="C595" t="s">
        <v>5</v>
      </c>
      <c r="D595" t="s">
        <v>39</v>
      </c>
      <c r="E595" t="s">
        <v>21</v>
      </c>
      <c r="F595" s="7">
        <v>44864</v>
      </c>
      <c r="G595" s="4">
        <v>7910</v>
      </c>
      <c r="H595">
        <v>292</v>
      </c>
      <c r="I595" t="str">
        <f>TRIM(shipments[[#This Row],[Geography]])</f>
        <v>UK</v>
      </c>
      <c r="J595">
        <f>shipments[[#This Row],[Boxes]]*_xlfn.XLOOKUP(shipments[[#This Row],[Product]],products[Product], products[Cost per box])</f>
        <v>2400.2400000000002</v>
      </c>
    </row>
    <row r="596" spans="3:10" x14ac:dyDescent="0.3">
      <c r="C596" t="s">
        <v>8</v>
      </c>
      <c r="D596" t="s">
        <v>107</v>
      </c>
      <c r="E596" t="s">
        <v>25</v>
      </c>
      <c r="F596" s="7">
        <v>44874</v>
      </c>
      <c r="G596" s="4">
        <v>4984</v>
      </c>
      <c r="H596">
        <v>157</v>
      </c>
      <c r="I596" t="str">
        <f>TRIM(shipments[[#This Row],[Geography]])</f>
        <v>UK</v>
      </c>
      <c r="J596">
        <f>shipments[[#This Row],[Boxes]]*_xlfn.XLOOKUP(shipments[[#This Row],[Product]],products[Product], products[Cost per box])</f>
        <v>1009.51</v>
      </c>
    </row>
    <row r="597" spans="3:10" x14ac:dyDescent="0.3">
      <c r="C597" t="s">
        <v>5</v>
      </c>
      <c r="D597" t="s">
        <v>35</v>
      </c>
      <c r="E597" t="s">
        <v>21</v>
      </c>
      <c r="F597" s="7">
        <v>45055</v>
      </c>
      <c r="G597" s="4">
        <v>6993</v>
      </c>
      <c r="H597">
        <v>520</v>
      </c>
      <c r="I597" t="str">
        <f>TRIM(shipments[[#This Row],[Geography]])</f>
        <v>USA</v>
      </c>
      <c r="J597">
        <f>shipments[[#This Row],[Boxes]]*_xlfn.XLOOKUP(shipments[[#This Row],[Product]],products[Product], products[Cost per box])</f>
        <v>4274.4000000000005</v>
      </c>
    </row>
    <row r="598" spans="3:10" x14ac:dyDescent="0.3">
      <c r="C598" t="s">
        <v>10</v>
      </c>
      <c r="D598" t="s">
        <v>39</v>
      </c>
      <c r="E598" t="s">
        <v>29</v>
      </c>
      <c r="F598" s="7">
        <v>45051</v>
      </c>
      <c r="G598" s="4">
        <v>2681</v>
      </c>
      <c r="H598">
        <v>192</v>
      </c>
      <c r="I598" t="str">
        <f>TRIM(shipments[[#This Row],[Geography]])</f>
        <v>UK</v>
      </c>
      <c r="J598">
        <f>shipments[[#This Row],[Boxes]]*_xlfn.XLOOKUP(shipments[[#This Row],[Product]],products[Product], products[Cost per box])</f>
        <v>1305.5999999999999</v>
      </c>
    </row>
    <row r="599" spans="3:10" x14ac:dyDescent="0.3">
      <c r="C599" t="s">
        <v>72</v>
      </c>
      <c r="D599" t="s">
        <v>39</v>
      </c>
      <c r="E599" t="s">
        <v>16</v>
      </c>
      <c r="F599" s="7">
        <v>45093</v>
      </c>
      <c r="G599" s="4">
        <v>8631</v>
      </c>
      <c r="H599">
        <v>883</v>
      </c>
      <c r="I599" t="str">
        <f>TRIM(shipments[[#This Row],[Geography]])</f>
        <v>UK</v>
      </c>
      <c r="J599">
        <f>shipments[[#This Row],[Boxes]]*_xlfn.XLOOKUP(shipments[[#This Row],[Product]],products[Product], products[Cost per box])</f>
        <v>5050.76</v>
      </c>
    </row>
    <row r="600" spans="3:10" x14ac:dyDescent="0.3">
      <c r="C600" t="s">
        <v>69</v>
      </c>
      <c r="D600" t="s">
        <v>110</v>
      </c>
      <c r="E600" t="s">
        <v>24</v>
      </c>
      <c r="F600" s="7">
        <v>44792</v>
      </c>
      <c r="G600" s="4">
        <v>1883</v>
      </c>
      <c r="H600">
        <v>118</v>
      </c>
      <c r="I600" t="str">
        <f>TRIM(shipments[[#This Row],[Geography]])</f>
        <v>UK</v>
      </c>
      <c r="J600">
        <f>shipments[[#This Row],[Boxes]]*_xlfn.XLOOKUP(shipments[[#This Row],[Product]],products[Product], products[Cost per box])</f>
        <v>1240.18</v>
      </c>
    </row>
    <row r="601" spans="3:10" x14ac:dyDescent="0.3">
      <c r="C601" t="s">
        <v>64</v>
      </c>
      <c r="D601" t="s">
        <v>107</v>
      </c>
      <c r="E601" t="s">
        <v>28</v>
      </c>
      <c r="F601" s="7">
        <v>44912</v>
      </c>
      <c r="G601" s="4">
        <v>3934</v>
      </c>
      <c r="H601">
        <v>592</v>
      </c>
      <c r="I601" t="str">
        <f>TRIM(shipments[[#This Row],[Geography]])</f>
        <v>UK</v>
      </c>
      <c r="J601">
        <f>shipments[[#This Row],[Boxes]]*_xlfn.XLOOKUP(shipments[[#This Row],[Product]],products[Product], products[Cost per box])</f>
        <v>4990.5599999999995</v>
      </c>
    </row>
    <row r="602" spans="3:10" x14ac:dyDescent="0.3">
      <c r="C602" t="s">
        <v>9</v>
      </c>
      <c r="D602" t="s">
        <v>103</v>
      </c>
      <c r="E602" t="s">
        <v>17</v>
      </c>
      <c r="F602" s="7">
        <v>44918</v>
      </c>
      <c r="G602" s="4"/>
      <c r="H602">
        <v>750</v>
      </c>
      <c r="I602" t="str">
        <f>TRIM(shipments[[#This Row],[Geography]])</f>
        <v>Canada</v>
      </c>
      <c r="J602">
        <f>shipments[[#This Row],[Boxes]]*_xlfn.XLOOKUP(shipments[[#This Row],[Product]],products[Product], products[Cost per box])</f>
        <v>4732.5</v>
      </c>
    </row>
    <row r="603" spans="3:10" x14ac:dyDescent="0.3">
      <c r="C603" t="s">
        <v>64</v>
      </c>
      <c r="D603" t="s">
        <v>110</v>
      </c>
      <c r="E603" t="s">
        <v>25</v>
      </c>
      <c r="F603" s="7">
        <v>44868</v>
      </c>
      <c r="G603" s="4">
        <v>3115</v>
      </c>
      <c r="H603">
        <v>527</v>
      </c>
      <c r="I603" t="str">
        <f>TRIM(shipments[[#This Row],[Geography]])</f>
        <v>UK</v>
      </c>
      <c r="J603">
        <f>shipments[[#This Row],[Boxes]]*_xlfn.XLOOKUP(shipments[[#This Row],[Product]],products[Product], products[Cost per box])</f>
        <v>3388.6099999999997</v>
      </c>
    </row>
    <row r="604" spans="3:10" x14ac:dyDescent="0.3">
      <c r="C604" t="s">
        <v>5</v>
      </c>
      <c r="D604" t="s">
        <v>34</v>
      </c>
      <c r="E604" t="s">
        <v>25</v>
      </c>
      <c r="F604" s="7">
        <v>44698</v>
      </c>
      <c r="G604" s="4">
        <v>11823</v>
      </c>
      <c r="H604">
        <v>823</v>
      </c>
      <c r="I604" t="str">
        <f>TRIM(shipments[[#This Row],[Geography]])</f>
        <v>India</v>
      </c>
      <c r="J604">
        <f>shipments[[#This Row],[Boxes]]*_xlfn.XLOOKUP(shipments[[#This Row],[Product]],products[Product], products[Cost per box])</f>
        <v>5291.8899999999994</v>
      </c>
    </row>
    <row r="605" spans="3:10" x14ac:dyDescent="0.3">
      <c r="C605" t="s">
        <v>6</v>
      </c>
      <c r="D605" t="s">
        <v>37</v>
      </c>
      <c r="E605" t="s">
        <v>33</v>
      </c>
      <c r="F605" s="7">
        <v>45117</v>
      </c>
      <c r="G605" s="4"/>
      <c r="H605">
        <v>502</v>
      </c>
      <c r="I605" t="str">
        <f>TRIM(shipments[[#This Row],[Geography]])</f>
        <v>New Zealand</v>
      </c>
      <c r="J605">
        <f>shipments[[#This Row],[Boxes]]*_xlfn.XLOOKUP(shipments[[#This Row],[Product]],products[Product], products[Cost per box])</f>
        <v>1330.3</v>
      </c>
    </row>
    <row r="606" spans="3:10" x14ac:dyDescent="0.3">
      <c r="C606" t="s">
        <v>72</v>
      </c>
      <c r="D606" t="s">
        <v>39</v>
      </c>
      <c r="E606" t="s">
        <v>23</v>
      </c>
      <c r="F606" s="7">
        <v>44981</v>
      </c>
      <c r="G606" s="4">
        <v>8071</v>
      </c>
      <c r="H606">
        <v>109</v>
      </c>
      <c r="I606" t="str">
        <f>TRIM(shipments[[#This Row],[Geography]])</f>
        <v>UK</v>
      </c>
      <c r="J606">
        <f>shipments[[#This Row],[Boxes]]*_xlfn.XLOOKUP(shipments[[#This Row],[Product]],products[Product], products[Cost per box])</f>
        <v>516.66</v>
      </c>
    </row>
    <row r="607" spans="3:10" x14ac:dyDescent="0.3">
      <c r="C607" t="s">
        <v>5</v>
      </c>
      <c r="D607" t="s">
        <v>111</v>
      </c>
      <c r="E607" t="s">
        <v>4</v>
      </c>
      <c r="F607" s="7">
        <v>44657</v>
      </c>
      <c r="G607" s="4">
        <v>3388</v>
      </c>
      <c r="H607">
        <v>85</v>
      </c>
      <c r="I607" t="str">
        <f>TRIM(shipments[[#This Row],[Geography]])</f>
        <v>New Zealand</v>
      </c>
      <c r="J607">
        <f>shipments[[#This Row],[Boxes]]*_xlfn.XLOOKUP(shipments[[#This Row],[Product]],products[Product], products[Cost per box])</f>
        <v>437.75000000000006</v>
      </c>
    </row>
    <row r="608" spans="3:10" x14ac:dyDescent="0.3">
      <c r="C608" t="s">
        <v>5</v>
      </c>
      <c r="D608" t="s">
        <v>37</v>
      </c>
      <c r="E608" t="s">
        <v>21</v>
      </c>
      <c r="F608" s="7">
        <v>44978</v>
      </c>
      <c r="G608" s="4">
        <v>1085</v>
      </c>
      <c r="H608">
        <v>415</v>
      </c>
      <c r="I608" t="str">
        <f>TRIM(shipments[[#This Row],[Geography]])</f>
        <v>New Zealand</v>
      </c>
      <c r="J608">
        <f>shipments[[#This Row],[Boxes]]*_xlfn.XLOOKUP(shipments[[#This Row],[Product]],products[Product], products[Cost per box])</f>
        <v>3411.3</v>
      </c>
    </row>
    <row r="609" spans="3:10" x14ac:dyDescent="0.3">
      <c r="C609" t="s">
        <v>71</v>
      </c>
      <c r="D609" t="s">
        <v>114</v>
      </c>
      <c r="E609" t="s">
        <v>13</v>
      </c>
      <c r="F609" s="7">
        <v>44743</v>
      </c>
      <c r="G609" s="4">
        <v>5082</v>
      </c>
      <c r="H609">
        <v>431</v>
      </c>
      <c r="I609" t="str">
        <f>TRIM(shipments[[#This Row],[Geography]])</f>
        <v>Canada</v>
      </c>
      <c r="J609">
        <f>shipments[[#This Row],[Boxes]]*_xlfn.XLOOKUP(shipments[[#This Row],[Product]],products[Product], products[Cost per box])</f>
        <v>2267.06</v>
      </c>
    </row>
    <row r="610" spans="3:10" x14ac:dyDescent="0.3">
      <c r="C610" t="s">
        <v>2</v>
      </c>
      <c r="D610" t="s">
        <v>37</v>
      </c>
      <c r="E610" t="s">
        <v>4</v>
      </c>
      <c r="F610" s="7">
        <v>44924</v>
      </c>
      <c r="G610" s="4">
        <v>308</v>
      </c>
      <c r="H610">
        <v>130</v>
      </c>
      <c r="I610" t="str">
        <f>TRIM(shipments[[#This Row],[Geography]])</f>
        <v>New Zealand</v>
      </c>
      <c r="J610">
        <f>shipments[[#This Row],[Boxes]]*_xlfn.XLOOKUP(shipments[[#This Row],[Product]],products[Product], products[Cost per box])</f>
        <v>669.5</v>
      </c>
    </row>
    <row r="611" spans="3:10" x14ac:dyDescent="0.3">
      <c r="C611" t="s">
        <v>73</v>
      </c>
      <c r="D611" t="s">
        <v>99</v>
      </c>
      <c r="E611" t="s">
        <v>22</v>
      </c>
      <c r="F611" s="7">
        <v>44723</v>
      </c>
      <c r="G611" s="4">
        <v>3906</v>
      </c>
      <c r="H611">
        <v>1003</v>
      </c>
      <c r="I611" t="str">
        <f>TRIM(shipments[[#This Row],[Geography]])</f>
        <v>India</v>
      </c>
      <c r="J611">
        <f>shipments[[#This Row],[Boxes]]*_xlfn.XLOOKUP(shipments[[#This Row],[Product]],products[Product], products[Cost per box])</f>
        <v>10260.69</v>
      </c>
    </row>
    <row r="612" spans="3:10" x14ac:dyDescent="0.3">
      <c r="C612" t="s">
        <v>9</v>
      </c>
      <c r="D612" t="s">
        <v>37</v>
      </c>
      <c r="E612" t="s">
        <v>27</v>
      </c>
      <c r="F612" s="7">
        <v>44973</v>
      </c>
      <c r="G612" s="4">
        <v>2051</v>
      </c>
      <c r="H612">
        <v>86</v>
      </c>
      <c r="I612" t="str">
        <f>TRIM(shipments[[#This Row],[Geography]])</f>
        <v>New Zealand</v>
      </c>
      <c r="J612">
        <f>shipments[[#This Row],[Boxes]]*_xlfn.XLOOKUP(shipments[[#This Row],[Product]],products[Product], products[Cost per box])</f>
        <v>823.02</v>
      </c>
    </row>
    <row r="613" spans="3:10" x14ac:dyDescent="0.3">
      <c r="C613" t="s">
        <v>5</v>
      </c>
      <c r="D613" t="s">
        <v>113</v>
      </c>
      <c r="E613" t="s">
        <v>27</v>
      </c>
      <c r="F613" s="7">
        <v>44898</v>
      </c>
      <c r="G613" s="4">
        <v>6594</v>
      </c>
      <c r="H613">
        <v>139</v>
      </c>
      <c r="I613" t="str">
        <f>TRIM(shipments[[#This Row],[Geography]])</f>
        <v>New Zealand</v>
      </c>
      <c r="J613">
        <f>shipments[[#This Row],[Boxes]]*_xlfn.XLOOKUP(shipments[[#This Row],[Product]],products[Product], products[Cost per box])</f>
        <v>1330.23</v>
      </c>
    </row>
    <row r="614" spans="3:10" x14ac:dyDescent="0.3">
      <c r="C614" t="s">
        <v>7</v>
      </c>
      <c r="D614" t="s">
        <v>37</v>
      </c>
      <c r="E614" t="s">
        <v>24</v>
      </c>
      <c r="F614" s="7">
        <v>45064</v>
      </c>
      <c r="G614" s="4">
        <v>4277</v>
      </c>
      <c r="H614">
        <v>757</v>
      </c>
      <c r="I614" t="str">
        <f>TRIM(shipments[[#This Row],[Geography]])</f>
        <v>New Zealand</v>
      </c>
      <c r="J614">
        <f>shipments[[#This Row],[Boxes]]*_xlfn.XLOOKUP(shipments[[#This Row],[Product]],products[Product], products[Cost per box])</f>
        <v>7956.07</v>
      </c>
    </row>
    <row r="615" spans="3:10" x14ac:dyDescent="0.3">
      <c r="C615" t="s">
        <v>65</v>
      </c>
      <c r="D615" t="s">
        <v>114</v>
      </c>
      <c r="E615" t="s">
        <v>28</v>
      </c>
      <c r="F615" s="7">
        <v>44698</v>
      </c>
      <c r="G615" s="4">
        <v>1442</v>
      </c>
      <c r="H615">
        <v>92</v>
      </c>
      <c r="I615" t="str">
        <f>TRIM(shipments[[#This Row],[Geography]])</f>
        <v>Canada</v>
      </c>
      <c r="J615">
        <f>shipments[[#This Row],[Boxes]]*_xlfn.XLOOKUP(shipments[[#This Row],[Product]],products[Product], products[Cost per box])</f>
        <v>775.56</v>
      </c>
    </row>
    <row r="616" spans="3:10" x14ac:dyDescent="0.3">
      <c r="C616" t="s">
        <v>68</v>
      </c>
      <c r="D616" t="s">
        <v>102</v>
      </c>
      <c r="E616" t="s">
        <v>4</v>
      </c>
      <c r="F616" s="7">
        <v>44849</v>
      </c>
      <c r="G616" s="4">
        <v>5313</v>
      </c>
      <c r="H616">
        <v>33</v>
      </c>
      <c r="I616" t="str">
        <f>TRIM(shipments[[#This Row],[Geography]])</f>
        <v>New Zealand</v>
      </c>
      <c r="J616">
        <f>shipments[[#This Row],[Boxes]]*_xlfn.XLOOKUP(shipments[[#This Row],[Product]],products[Product], products[Cost per box])</f>
        <v>169.95000000000002</v>
      </c>
    </row>
    <row r="617" spans="3:10" x14ac:dyDescent="0.3">
      <c r="C617" t="s">
        <v>6</v>
      </c>
      <c r="D617" t="s">
        <v>114</v>
      </c>
      <c r="E617" t="s">
        <v>19</v>
      </c>
      <c r="F617" s="7">
        <v>44843</v>
      </c>
      <c r="G617" s="4"/>
      <c r="H617">
        <v>754</v>
      </c>
      <c r="I617" t="str">
        <f>TRIM(shipments[[#This Row],[Geography]])</f>
        <v>Canada</v>
      </c>
      <c r="J617">
        <f>shipments[[#This Row],[Boxes]]*_xlfn.XLOOKUP(shipments[[#This Row],[Product]],products[Product], products[Cost per box])</f>
        <v>5828.42</v>
      </c>
    </row>
    <row r="618" spans="3:10" x14ac:dyDescent="0.3">
      <c r="C618" t="s">
        <v>73</v>
      </c>
      <c r="D618" t="s">
        <v>39</v>
      </c>
      <c r="E618" t="s">
        <v>29</v>
      </c>
      <c r="F618" s="7">
        <v>44960</v>
      </c>
      <c r="G618" s="4">
        <v>10612</v>
      </c>
      <c r="H618">
        <v>1180</v>
      </c>
      <c r="I618" t="str">
        <f>TRIM(shipments[[#This Row],[Geography]])</f>
        <v>UK</v>
      </c>
      <c r="J618">
        <f>shipments[[#This Row],[Boxes]]*_xlfn.XLOOKUP(shipments[[#This Row],[Product]],products[Product], products[Cost per box])</f>
        <v>8024</v>
      </c>
    </row>
    <row r="619" spans="3:10" x14ac:dyDescent="0.3">
      <c r="C619" t="s">
        <v>93</v>
      </c>
      <c r="D619" t="s">
        <v>36</v>
      </c>
      <c r="E619" t="s">
        <v>30</v>
      </c>
      <c r="F619" s="7">
        <v>45035</v>
      </c>
      <c r="G619" s="4">
        <v>3024</v>
      </c>
      <c r="H619">
        <v>303</v>
      </c>
      <c r="I619" t="str">
        <f>TRIM(shipments[[#This Row],[Geography]])</f>
        <v>Canada</v>
      </c>
      <c r="J619">
        <f>shipments[[#This Row],[Boxes]]*_xlfn.XLOOKUP(shipments[[#This Row],[Product]],products[Product], products[Cost per box])</f>
        <v>1527.1200000000001</v>
      </c>
    </row>
    <row r="620" spans="3:10" x14ac:dyDescent="0.3">
      <c r="C620" t="s">
        <v>66</v>
      </c>
      <c r="D620" t="s">
        <v>34</v>
      </c>
      <c r="E620" t="s">
        <v>25</v>
      </c>
      <c r="F620" s="7">
        <v>44891</v>
      </c>
      <c r="G620" s="4">
        <v>2408</v>
      </c>
      <c r="H620">
        <v>136</v>
      </c>
      <c r="I620" t="str">
        <f>TRIM(shipments[[#This Row],[Geography]])</f>
        <v>India</v>
      </c>
      <c r="J620">
        <f>shipments[[#This Row],[Boxes]]*_xlfn.XLOOKUP(shipments[[#This Row],[Product]],products[Product], products[Cost per box])</f>
        <v>874.48</v>
      </c>
    </row>
    <row r="621" spans="3:10" x14ac:dyDescent="0.3">
      <c r="C621" t="s">
        <v>7</v>
      </c>
      <c r="D621" t="s">
        <v>98</v>
      </c>
      <c r="E621" t="s">
        <v>27</v>
      </c>
      <c r="F621" s="7">
        <v>44910</v>
      </c>
      <c r="G621" s="4">
        <v>7882</v>
      </c>
      <c r="H621">
        <v>151</v>
      </c>
      <c r="I621" t="str">
        <f>TRIM(shipments[[#This Row],[Geography]])</f>
        <v>UK</v>
      </c>
      <c r="J621">
        <f>shipments[[#This Row],[Boxes]]*_xlfn.XLOOKUP(shipments[[#This Row],[Product]],products[Product], products[Cost per box])</f>
        <v>1445.07</v>
      </c>
    </row>
    <row r="622" spans="3:10" x14ac:dyDescent="0.3">
      <c r="C622" t="s">
        <v>70</v>
      </c>
      <c r="D622" t="s">
        <v>35</v>
      </c>
      <c r="E622" t="s">
        <v>28</v>
      </c>
      <c r="F622" s="7">
        <v>44846</v>
      </c>
      <c r="G622" s="4">
        <v>1442</v>
      </c>
      <c r="H622">
        <v>24</v>
      </c>
      <c r="I622" t="str">
        <f>TRIM(shipments[[#This Row],[Geography]])</f>
        <v>USA</v>
      </c>
      <c r="J622">
        <f>shipments[[#This Row],[Boxes]]*_xlfn.XLOOKUP(shipments[[#This Row],[Product]],products[Product], products[Cost per box])</f>
        <v>202.32</v>
      </c>
    </row>
    <row r="623" spans="3:10" x14ac:dyDescent="0.3">
      <c r="C623" t="s">
        <v>7</v>
      </c>
      <c r="D623" t="s">
        <v>39</v>
      </c>
      <c r="E623" t="s">
        <v>20</v>
      </c>
      <c r="F623" s="7">
        <v>44818</v>
      </c>
      <c r="G623" s="4">
        <v>154</v>
      </c>
      <c r="H623">
        <v>13</v>
      </c>
      <c r="I623" t="str">
        <f>TRIM(shipments[[#This Row],[Geography]])</f>
        <v>UK</v>
      </c>
      <c r="J623">
        <f>shipments[[#This Row],[Boxes]]*_xlfn.XLOOKUP(shipments[[#This Row],[Product]],products[Product], products[Cost per box])</f>
        <v>47.84</v>
      </c>
    </row>
    <row r="624" spans="3:10" x14ac:dyDescent="0.3">
      <c r="C624" t="s">
        <v>71</v>
      </c>
      <c r="D624" t="s">
        <v>39</v>
      </c>
      <c r="E624" t="s">
        <v>30</v>
      </c>
      <c r="F624" s="7">
        <v>45070</v>
      </c>
      <c r="G624" s="4">
        <v>3423</v>
      </c>
      <c r="H624">
        <v>242</v>
      </c>
      <c r="I624" t="str">
        <f>TRIM(shipments[[#This Row],[Geography]])</f>
        <v>UK</v>
      </c>
      <c r="J624">
        <f>shipments[[#This Row],[Boxes]]*_xlfn.XLOOKUP(shipments[[#This Row],[Product]],products[Product], products[Cost per box])</f>
        <v>1219.68</v>
      </c>
    </row>
    <row r="625" spans="3:10" x14ac:dyDescent="0.3">
      <c r="C625" t="s">
        <v>72</v>
      </c>
      <c r="D625" t="s">
        <v>38</v>
      </c>
      <c r="E625" t="s">
        <v>31</v>
      </c>
      <c r="F625" s="7">
        <v>45091</v>
      </c>
      <c r="G625" s="4">
        <v>7931</v>
      </c>
      <c r="H625">
        <v>880</v>
      </c>
      <c r="I625" t="str">
        <f>TRIM(shipments[[#This Row],[Geography]])</f>
        <v>Australia</v>
      </c>
      <c r="J625">
        <f>shipments[[#This Row],[Boxes]]*_xlfn.XLOOKUP(shipments[[#This Row],[Product]],products[Product], products[Cost per box])</f>
        <v>2428.7999999999997</v>
      </c>
    </row>
    <row r="626" spans="3:10" x14ac:dyDescent="0.3">
      <c r="C626" t="s">
        <v>9</v>
      </c>
      <c r="D626" t="s">
        <v>38</v>
      </c>
      <c r="E626" t="s">
        <v>25</v>
      </c>
      <c r="F626" s="7">
        <v>45050</v>
      </c>
      <c r="G626" s="4">
        <v>4235</v>
      </c>
      <c r="H626">
        <v>1113</v>
      </c>
      <c r="I626" t="str">
        <f>TRIM(shipments[[#This Row],[Geography]])</f>
        <v>Australia</v>
      </c>
      <c r="J626">
        <f>shipments[[#This Row],[Boxes]]*_xlfn.XLOOKUP(shipments[[#This Row],[Product]],products[Product], products[Cost per box])</f>
        <v>7156.5899999999992</v>
      </c>
    </row>
    <row r="627" spans="3:10" x14ac:dyDescent="0.3">
      <c r="C627" t="s">
        <v>72</v>
      </c>
      <c r="D627" t="s">
        <v>35</v>
      </c>
      <c r="E627" t="s">
        <v>22</v>
      </c>
      <c r="F627" s="7">
        <v>45047</v>
      </c>
      <c r="G627" s="4">
        <v>8939</v>
      </c>
      <c r="H627">
        <v>1040</v>
      </c>
      <c r="I627" t="str">
        <f>TRIM(shipments[[#This Row],[Geography]])</f>
        <v>USA</v>
      </c>
      <c r="J627">
        <f>shipments[[#This Row],[Boxes]]*_xlfn.XLOOKUP(shipments[[#This Row],[Product]],products[Product], products[Cost per box])</f>
        <v>10639.2</v>
      </c>
    </row>
    <row r="628" spans="3:10" x14ac:dyDescent="0.3">
      <c r="C628" t="s">
        <v>8</v>
      </c>
      <c r="D628" t="s">
        <v>39</v>
      </c>
      <c r="E628" t="s">
        <v>15</v>
      </c>
      <c r="F628" s="7">
        <v>44903</v>
      </c>
      <c r="G628" s="4">
        <v>11123</v>
      </c>
      <c r="H628">
        <v>102</v>
      </c>
      <c r="I628" t="str">
        <f>TRIM(shipments[[#This Row],[Geography]])</f>
        <v>UK</v>
      </c>
      <c r="J628">
        <f>shipments[[#This Row],[Boxes]]*_xlfn.XLOOKUP(shipments[[#This Row],[Product]],products[Product], products[Cost per box])</f>
        <v>392.7</v>
      </c>
    </row>
    <row r="629" spans="3:10" x14ac:dyDescent="0.3">
      <c r="C629" t="s">
        <v>73</v>
      </c>
      <c r="D629" t="s">
        <v>38</v>
      </c>
      <c r="E629" t="s">
        <v>22</v>
      </c>
      <c r="F629" s="7">
        <v>44901</v>
      </c>
      <c r="G629" s="4">
        <v>2660</v>
      </c>
      <c r="H629">
        <v>31</v>
      </c>
      <c r="I629" t="str">
        <f>TRIM(shipments[[#This Row],[Geography]])</f>
        <v>Australia</v>
      </c>
      <c r="J629">
        <f>shipments[[#This Row],[Boxes]]*_xlfn.XLOOKUP(shipments[[#This Row],[Product]],products[Product], products[Cost per box])</f>
        <v>317.13</v>
      </c>
    </row>
    <row r="630" spans="3:10" x14ac:dyDescent="0.3">
      <c r="C630" t="s">
        <v>92</v>
      </c>
      <c r="D630" t="s">
        <v>39</v>
      </c>
      <c r="E630" t="s">
        <v>30</v>
      </c>
      <c r="F630" s="7">
        <v>44943</v>
      </c>
      <c r="G630" s="4">
        <v>2674</v>
      </c>
      <c r="H630">
        <v>131</v>
      </c>
      <c r="I630" t="str">
        <f>TRIM(shipments[[#This Row],[Geography]])</f>
        <v>UK</v>
      </c>
      <c r="J630">
        <f>shipments[[#This Row],[Boxes]]*_xlfn.XLOOKUP(shipments[[#This Row],[Product]],products[Product], products[Cost per box])</f>
        <v>660.24</v>
      </c>
    </row>
    <row r="631" spans="3:10" x14ac:dyDescent="0.3">
      <c r="C631" t="s">
        <v>64</v>
      </c>
      <c r="D631" t="s">
        <v>104</v>
      </c>
      <c r="E631" t="s">
        <v>28</v>
      </c>
      <c r="F631" s="7">
        <v>44757</v>
      </c>
      <c r="G631" s="4">
        <v>6916</v>
      </c>
      <c r="H631">
        <v>187</v>
      </c>
      <c r="I631" t="str">
        <f>TRIM(shipments[[#This Row],[Geography]])</f>
        <v>Australia</v>
      </c>
      <c r="J631">
        <f>shipments[[#This Row],[Boxes]]*_xlfn.XLOOKUP(shipments[[#This Row],[Product]],products[Product], products[Cost per box])</f>
        <v>1576.4099999999999</v>
      </c>
    </row>
    <row r="632" spans="3:10" x14ac:dyDescent="0.3">
      <c r="C632" t="s">
        <v>72</v>
      </c>
      <c r="D632" t="s">
        <v>35</v>
      </c>
      <c r="E632" t="s">
        <v>30</v>
      </c>
      <c r="F632" s="7">
        <v>44721</v>
      </c>
      <c r="G632" s="4">
        <v>10416</v>
      </c>
      <c r="H632">
        <v>168</v>
      </c>
      <c r="I632" t="str">
        <f>TRIM(shipments[[#This Row],[Geography]])</f>
        <v>USA</v>
      </c>
      <c r="J632">
        <f>shipments[[#This Row],[Boxes]]*_xlfn.XLOOKUP(shipments[[#This Row],[Product]],products[Product], products[Cost per box])</f>
        <v>846.72</v>
      </c>
    </row>
    <row r="633" spans="3:10" x14ac:dyDescent="0.3">
      <c r="C633" t="s">
        <v>6</v>
      </c>
      <c r="D633" t="s">
        <v>35</v>
      </c>
      <c r="E633" t="s">
        <v>27</v>
      </c>
      <c r="F633" s="7">
        <v>44842</v>
      </c>
      <c r="G633" s="4">
        <v>4011</v>
      </c>
      <c r="H633">
        <v>358</v>
      </c>
      <c r="I633" t="str">
        <f>TRIM(shipments[[#This Row],[Geography]])</f>
        <v>USA</v>
      </c>
      <c r="J633">
        <f>shipments[[#This Row],[Boxes]]*_xlfn.XLOOKUP(shipments[[#This Row],[Product]],products[Product], products[Cost per box])</f>
        <v>3426.06</v>
      </c>
    </row>
    <row r="634" spans="3:10" x14ac:dyDescent="0.3">
      <c r="C634" t="s">
        <v>68</v>
      </c>
      <c r="D634" t="s">
        <v>99</v>
      </c>
      <c r="E634" t="s">
        <v>14</v>
      </c>
      <c r="F634" s="7">
        <v>44736</v>
      </c>
      <c r="G634" s="4">
        <v>1953</v>
      </c>
      <c r="H634">
        <v>478</v>
      </c>
      <c r="I634" t="str">
        <f>TRIM(shipments[[#This Row],[Geography]])</f>
        <v>India</v>
      </c>
      <c r="J634">
        <f>shipments[[#This Row],[Boxes]]*_xlfn.XLOOKUP(shipments[[#This Row],[Product]],products[Product], products[Cost per box])</f>
        <v>3575.44</v>
      </c>
    </row>
    <row r="635" spans="3:10" x14ac:dyDescent="0.3">
      <c r="C635" t="s">
        <v>6</v>
      </c>
      <c r="D635" t="s">
        <v>101</v>
      </c>
      <c r="E635" t="s">
        <v>33</v>
      </c>
      <c r="F635" s="7">
        <v>44885</v>
      </c>
      <c r="G635" s="4">
        <v>4585</v>
      </c>
      <c r="H635">
        <v>117</v>
      </c>
      <c r="I635" t="str">
        <f>TRIM(shipments[[#This Row],[Geography]])</f>
        <v>USA</v>
      </c>
      <c r="J635">
        <f>shipments[[#This Row],[Boxes]]*_xlfn.XLOOKUP(shipments[[#This Row],[Product]],products[Product], products[Cost per box])</f>
        <v>310.05</v>
      </c>
    </row>
    <row r="636" spans="3:10" x14ac:dyDescent="0.3">
      <c r="C636" t="s">
        <v>67</v>
      </c>
      <c r="D636" t="s">
        <v>37</v>
      </c>
      <c r="E636" t="s">
        <v>15</v>
      </c>
      <c r="F636" s="7">
        <v>45063</v>
      </c>
      <c r="G636" s="4">
        <v>10073</v>
      </c>
      <c r="H636">
        <v>214</v>
      </c>
      <c r="I636" t="str">
        <f>TRIM(shipments[[#This Row],[Geography]])</f>
        <v>New Zealand</v>
      </c>
      <c r="J636">
        <f>shipments[[#This Row],[Boxes]]*_xlfn.XLOOKUP(shipments[[#This Row],[Product]],products[Product], products[Cost per box])</f>
        <v>823.9</v>
      </c>
    </row>
    <row r="637" spans="3:10" x14ac:dyDescent="0.3">
      <c r="C637" t="s">
        <v>92</v>
      </c>
      <c r="D637" t="s">
        <v>38</v>
      </c>
      <c r="E637" t="s">
        <v>4</v>
      </c>
      <c r="F637" s="7">
        <v>45033</v>
      </c>
      <c r="G637" s="4">
        <v>8106</v>
      </c>
      <c r="H637">
        <v>997</v>
      </c>
      <c r="I637" t="str">
        <f>TRIM(shipments[[#This Row],[Geography]])</f>
        <v>Australia</v>
      </c>
      <c r="J637">
        <f>shipments[[#This Row],[Boxes]]*_xlfn.XLOOKUP(shipments[[#This Row],[Product]],products[Product], products[Cost per box])</f>
        <v>5134.55</v>
      </c>
    </row>
    <row r="638" spans="3:10" x14ac:dyDescent="0.3">
      <c r="C638" t="s">
        <v>64</v>
      </c>
      <c r="D638" t="s">
        <v>39</v>
      </c>
      <c r="E638" t="s">
        <v>26</v>
      </c>
      <c r="F638" s="7">
        <v>44655</v>
      </c>
      <c r="G638" s="4">
        <v>4221</v>
      </c>
      <c r="H638">
        <v>1302</v>
      </c>
      <c r="I638" t="str">
        <f>TRIM(shipments[[#This Row],[Geography]])</f>
        <v>UK</v>
      </c>
      <c r="J638">
        <f>shipments[[#This Row],[Boxes]]*_xlfn.XLOOKUP(shipments[[#This Row],[Product]],products[Product], products[Cost per box])</f>
        <v>16157.82</v>
      </c>
    </row>
    <row r="639" spans="3:10" x14ac:dyDescent="0.3">
      <c r="C639" t="s">
        <v>74</v>
      </c>
      <c r="D639" t="s">
        <v>38</v>
      </c>
      <c r="E639" t="s">
        <v>14</v>
      </c>
      <c r="F639" s="7">
        <v>45070</v>
      </c>
      <c r="G639" s="4">
        <v>476</v>
      </c>
      <c r="H639">
        <v>116</v>
      </c>
      <c r="I639" t="str">
        <f>TRIM(shipments[[#This Row],[Geography]])</f>
        <v>Australia</v>
      </c>
      <c r="J639">
        <f>shipments[[#This Row],[Boxes]]*_xlfn.XLOOKUP(shipments[[#This Row],[Product]],products[Product], products[Cost per box])</f>
        <v>867.68000000000006</v>
      </c>
    </row>
    <row r="640" spans="3:10" x14ac:dyDescent="0.3">
      <c r="C640" t="s">
        <v>74</v>
      </c>
      <c r="D640" t="s">
        <v>36</v>
      </c>
      <c r="E640" t="s">
        <v>4</v>
      </c>
      <c r="F640" s="7">
        <v>45154</v>
      </c>
      <c r="G640" s="4">
        <v>7315</v>
      </c>
      <c r="H640">
        <v>307</v>
      </c>
      <c r="I640" t="str">
        <f>TRIM(shipments[[#This Row],[Geography]])</f>
        <v>Canada</v>
      </c>
      <c r="J640">
        <f>shipments[[#This Row],[Boxes]]*_xlfn.XLOOKUP(shipments[[#This Row],[Product]],products[Product], products[Cost per box])</f>
        <v>1581.0500000000002</v>
      </c>
    </row>
    <row r="641" spans="3:10" x14ac:dyDescent="0.3">
      <c r="C641" t="s">
        <v>69</v>
      </c>
      <c r="D641" t="s">
        <v>38</v>
      </c>
      <c r="E641" t="s">
        <v>19</v>
      </c>
      <c r="F641" s="7">
        <v>44936</v>
      </c>
      <c r="G641" s="4">
        <v>7245</v>
      </c>
      <c r="H641">
        <v>48</v>
      </c>
      <c r="I641" t="str">
        <f>TRIM(shipments[[#This Row],[Geography]])</f>
        <v>Australia</v>
      </c>
      <c r="J641">
        <f>shipments[[#This Row],[Boxes]]*_xlfn.XLOOKUP(shipments[[#This Row],[Product]],products[Product], products[Cost per box])</f>
        <v>371.04</v>
      </c>
    </row>
    <row r="642" spans="3:10" x14ac:dyDescent="0.3">
      <c r="C642" t="s">
        <v>6</v>
      </c>
      <c r="D642" t="s">
        <v>101</v>
      </c>
      <c r="E642" t="s">
        <v>23</v>
      </c>
      <c r="F642" s="7">
        <v>44842</v>
      </c>
      <c r="G642" s="4">
        <v>1022</v>
      </c>
      <c r="H642">
        <v>530</v>
      </c>
      <c r="I642" t="str">
        <f>TRIM(shipments[[#This Row],[Geography]])</f>
        <v>USA</v>
      </c>
      <c r="J642">
        <f>shipments[[#This Row],[Boxes]]*_xlfn.XLOOKUP(shipments[[#This Row],[Product]],products[Product], products[Cost per box])</f>
        <v>2512.2000000000003</v>
      </c>
    </row>
    <row r="643" spans="3:10" x14ac:dyDescent="0.3">
      <c r="C643" t="s">
        <v>6</v>
      </c>
      <c r="D643" t="s">
        <v>115</v>
      </c>
      <c r="E643" t="s">
        <v>33</v>
      </c>
      <c r="F643" s="7">
        <v>44869</v>
      </c>
      <c r="G643" s="4">
        <v>3094</v>
      </c>
      <c r="H643">
        <v>32</v>
      </c>
      <c r="I643" t="str">
        <f>TRIM(shipments[[#This Row],[Geography]])</f>
        <v>Australia</v>
      </c>
      <c r="J643">
        <f>shipments[[#This Row],[Boxes]]*_xlfn.XLOOKUP(shipments[[#This Row],[Product]],products[Product], products[Cost per box])</f>
        <v>84.8</v>
      </c>
    </row>
    <row r="644" spans="3:10" x14ac:dyDescent="0.3">
      <c r="C644" t="s">
        <v>70</v>
      </c>
      <c r="D644" t="s">
        <v>104</v>
      </c>
      <c r="E644" t="s">
        <v>24</v>
      </c>
      <c r="F644" s="7">
        <v>44915</v>
      </c>
      <c r="G644" s="4">
        <v>1603</v>
      </c>
      <c r="H644">
        <v>679</v>
      </c>
      <c r="I644" t="str">
        <f>TRIM(shipments[[#This Row],[Geography]])</f>
        <v>Australia</v>
      </c>
      <c r="J644">
        <f>shipments[[#This Row],[Boxes]]*_xlfn.XLOOKUP(shipments[[#This Row],[Product]],products[Product], products[Cost per box])</f>
        <v>7136.29</v>
      </c>
    </row>
    <row r="645" spans="3:10" x14ac:dyDescent="0.3">
      <c r="C645" t="s">
        <v>72</v>
      </c>
      <c r="D645" t="s">
        <v>104</v>
      </c>
      <c r="E645" t="s">
        <v>13</v>
      </c>
      <c r="F645" s="7">
        <v>44863</v>
      </c>
      <c r="G645" s="4">
        <v>3703</v>
      </c>
      <c r="H645">
        <v>7</v>
      </c>
      <c r="I645" t="str">
        <f>TRIM(shipments[[#This Row],[Geography]])</f>
        <v>Australia</v>
      </c>
      <c r="J645">
        <f>shipments[[#This Row],[Boxes]]*_xlfn.XLOOKUP(shipments[[#This Row],[Product]],products[Product], products[Cost per box])</f>
        <v>36.82</v>
      </c>
    </row>
    <row r="646" spans="3:10" x14ac:dyDescent="0.3">
      <c r="C646" t="s">
        <v>66</v>
      </c>
      <c r="D646" t="s">
        <v>39</v>
      </c>
      <c r="E646" t="s">
        <v>15</v>
      </c>
      <c r="F646" s="7">
        <v>45051</v>
      </c>
      <c r="G646" s="4">
        <v>5439</v>
      </c>
      <c r="H646">
        <v>227</v>
      </c>
      <c r="I646" t="str">
        <f>TRIM(shipments[[#This Row],[Geography]])</f>
        <v>UK</v>
      </c>
      <c r="J646">
        <f>shipments[[#This Row],[Boxes]]*_xlfn.XLOOKUP(shipments[[#This Row],[Product]],products[Product], products[Cost per box])</f>
        <v>873.95</v>
      </c>
    </row>
    <row r="647" spans="3:10" x14ac:dyDescent="0.3">
      <c r="C647" t="s">
        <v>3</v>
      </c>
      <c r="D647" t="s">
        <v>36</v>
      </c>
      <c r="E647" t="s">
        <v>24</v>
      </c>
      <c r="F647" s="7">
        <v>44679</v>
      </c>
      <c r="G647" s="4">
        <v>2191</v>
      </c>
      <c r="H647">
        <v>445</v>
      </c>
      <c r="I647" t="str">
        <f>TRIM(shipments[[#This Row],[Geography]])</f>
        <v>Canada</v>
      </c>
      <c r="J647">
        <f>shipments[[#This Row],[Boxes]]*_xlfn.XLOOKUP(shipments[[#This Row],[Product]],products[Product], products[Cost per box])</f>
        <v>4676.95</v>
      </c>
    </row>
    <row r="648" spans="3:10" x14ac:dyDescent="0.3">
      <c r="C648" t="s">
        <v>71</v>
      </c>
      <c r="D648" t="s">
        <v>39</v>
      </c>
      <c r="E648" t="s">
        <v>18</v>
      </c>
      <c r="F648" s="7">
        <v>45168</v>
      </c>
      <c r="G648" s="4">
        <v>12320</v>
      </c>
      <c r="H648">
        <v>30</v>
      </c>
      <c r="I648" t="str">
        <f>TRIM(shipments[[#This Row],[Geography]])</f>
        <v>UK</v>
      </c>
      <c r="J648">
        <f>shipments[[#This Row],[Boxes]]*_xlfn.XLOOKUP(shipments[[#This Row],[Product]],products[Product], products[Cost per box])</f>
        <v>298.2</v>
      </c>
    </row>
    <row r="649" spans="3:10" x14ac:dyDescent="0.3">
      <c r="C649" t="s">
        <v>10</v>
      </c>
      <c r="D649" t="s">
        <v>37</v>
      </c>
      <c r="E649" t="s">
        <v>33</v>
      </c>
      <c r="F649" s="7">
        <v>44784</v>
      </c>
      <c r="G649" s="4">
        <v>8253</v>
      </c>
      <c r="H649">
        <v>492</v>
      </c>
      <c r="I649" t="str">
        <f>TRIM(shipments[[#This Row],[Geography]])</f>
        <v>New Zealand</v>
      </c>
      <c r="J649">
        <f>shipments[[#This Row],[Boxes]]*_xlfn.XLOOKUP(shipments[[#This Row],[Product]],products[Product], products[Cost per box])</f>
        <v>1303.8</v>
      </c>
    </row>
    <row r="650" spans="3:10" x14ac:dyDescent="0.3">
      <c r="C650" t="s">
        <v>93</v>
      </c>
      <c r="D650" t="s">
        <v>34</v>
      </c>
      <c r="E650" t="s">
        <v>30</v>
      </c>
      <c r="F650" s="7">
        <v>45020</v>
      </c>
      <c r="G650" s="4">
        <v>5005</v>
      </c>
      <c r="H650">
        <v>956</v>
      </c>
      <c r="I650" t="str">
        <f>TRIM(shipments[[#This Row],[Geography]])</f>
        <v>India</v>
      </c>
      <c r="J650">
        <f>shipments[[#This Row],[Boxes]]*_xlfn.XLOOKUP(shipments[[#This Row],[Product]],products[Product], products[Cost per box])</f>
        <v>4818.24</v>
      </c>
    </row>
    <row r="651" spans="3:10" x14ac:dyDescent="0.3">
      <c r="C651" t="s">
        <v>70</v>
      </c>
      <c r="D651" t="s">
        <v>115</v>
      </c>
      <c r="E651" t="s">
        <v>13</v>
      </c>
      <c r="F651" s="7">
        <v>44673</v>
      </c>
      <c r="G651" s="4">
        <v>2695</v>
      </c>
      <c r="H651">
        <v>117</v>
      </c>
      <c r="I651" t="str">
        <f>TRIM(shipments[[#This Row],[Geography]])</f>
        <v>Australia</v>
      </c>
      <c r="J651">
        <f>shipments[[#This Row],[Boxes]]*_xlfn.XLOOKUP(shipments[[#This Row],[Product]],products[Product], products[Cost per box])</f>
        <v>615.41999999999996</v>
      </c>
    </row>
    <row r="652" spans="3:10" x14ac:dyDescent="0.3">
      <c r="C652" t="s">
        <v>71</v>
      </c>
      <c r="D652" t="s">
        <v>113</v>
      </c>
      <c r="E652" t="s">
        <v>20</v>
      </c>
      <c r="F652" s="7">
        <v>44841</v>
      </c>
      <c r="G652" s="4">
        <v>364</v>
      </c>
      <c r="H652">
        <v>262</v>
      </c>
      <c r="I652" t="str">
        <f>TRIM(shipments[[#This Row],[Geography]])</f>
        <v>New Zealand</v>
      </c>
      <c r="J652">
        <f>shipments[[#This Row],[Boxes]]*_xlfn.XLOOKUP(shipments[[#This Row],[Product]],products[Product], products[Cost per box])</f>
        <v>964.16000000000008</v>
      </c>
    </row>
    <row r="653" spans="3:10" x14ac:dyDescent="0.3">
      <c r="C653" t="s">
        <v>8</v>
      </c>
      <c r="D653" t="s">
        <v>36</v>
      </c>
      <c r="E653" t="s">
        <v>28</v>
      </c>
      <c r="F653" s="7">
        <v>44986</v>
      </c>
      <c r="G653" s="4">
        <v>4697</v>
      </c>
      <c r="H653">
        <v>243</v>
      </c>
      <c r="I653" t="str">
        <f>TRIM(shipments[[#This Row],[Geography]])</f>
        <v>Canada</v>
      </c>
      <c r="J653">
        <f>shipments[[#This Row],[Boxes]]*_xlfn.XLOOKUP(shipments[[#This Row],[Product]],products[Product], products[Cost per box])</f>
        <v>2048.4899999999998</v>
      </c>
    </row>
    <row r="654" spans="3:10" x14ac:dyDescent="0.3">
      <c r="C654" t="s">
        <v>75</v>
      </c>
      <c r="D654" t="s">
        <v>39</v>
      </c>
      <c r="E654" t="s">
        <v>13</v>
      </c>
      <c r="F654" s="7">
        <v>44938</v>
      </c>
      <c r="G654" s="4">
        <v>7637</v>
      </c>
      <c r="H654">
        <v>225</v>
      </c>
      <c r="I654" t="str">
        <f>TRIM(shipments[[#This Row],[Geography]])</f>
        <v>UK</v>
      </c>
      <c r="J654">
        <f>shipments[[#This Row],[Boxes]]*_xlfn.XLOOKUP(shipments[[#This Row],[Product]],products[Product], products[Cost per box])</f>
        <v>1183.5</v>
      </c>
    </row>
    <row r="655" spans="3:10" x14ac:dyDescent="0.3">
      <c r="C655" t="s">
        <v>75</v>
      </c>
      <c r="D655" t="s">
        <v>37</v>
      </c>
      <c r="E655" t="s">
        <v>22</v>
      </c>
      <c r="F655" s="7">
        <v>44978</v>
      </c>
      <c r="G655" s="4">
        <v>9709</v>
      </c>
      <c r="H655">
        <v>423</v>
      </c>
      <c r="I655" t="str">
        <f>TRIM(shipments[[#This Row],[Geography]])</f>
        <v>New Zealand</v>
      </c>
      <c r="J655">
        <f>shipments[[#This Row],[Boxes]]*_xlfn.XLOOKUP(shipments[[#This Row],[Product]],products[Product], products[Cost per box])</f>
        <v>4327.29</v>
      </c>
    </row>
    <row r="656" spans="3:10" x14ac:dyDescent="0.3">
      <c r="C656" t="s">
        <v>5</v>
      </c>
      <c r="D656" t="s">
        <v>39</v>
      </c>
      <c r="E656" t="s">
        <v>26</v>
      </c>
      <c r="F656" s="7">
        <v>44938</v>
      </c>
      <c r="G656" s="4">
        <v>9555</v>
      </c>
      <c r="H656">
        <v>7</v>
      </c>
      <c r="I656" t="str">
        <f>TRIM(shipments[[#This Row],[Geography]])</f>
        <v>UK</v>
      </c>
      <c r="J656">
        <f>shipments[[#This Row],[Boxes]]*_xlfn.XLOOKUP(shipments[[#This Row],[Product]],products[Product], products[Cost per box])</f>
        <v>86.87</v>
      </c>
    </row>
    <row r="657" spans="3:10" x14ac:dyDescent="0.3">
      <c r="C657" t="s">
        <v>71</v>
      </c>
      <c r="D657" t="s">
        <v>104</v>
      </c>
      <c r="E657" t="s">
        <v>22</v>
      </c>
      <c r="F657" s="7">
        <v>44854</v>
      </c>
      <c r="G657" s="4">
        <v>7196</v>
      </c>
      <c r="H657">
        <v>226</v>
      </c>
      <c r="I657" t="str">
        <f>TRIM(shipments[[#This Row],[Geography]])</f>
        <v>Australia</v>
      </c>
      <c r="J657">
        <f>shipments[[#This Row],[Boxes]]*_xlfn.XLOOKUP(shipments[[#This Row],[Product]],products[Product], products[Cost per box])</f>
        <v>2311.98</v>
      </c>
    </row>
    <row r="658" spans="3:10" x14ac:dyDescent="0.3">
      <c r="C658" t="s">
        <v>93</v>
      </c>
      <c r="D658" t="s">
        <v>37</v>
      </c>
      <c r="E658" t="s">
        <v>14</v>
      </c>
      <c r="F658" s="7">
        <v>45121</v>
      </c>
      <c r="G658" s="4">
        <v>833</v>
      </c>
      <c r="H658">
        <v>458</v>
      </c>
      <c r="I658" t="str">
        <f>TRIM(shipments[[#This Row],[Geography]])</f>
        <v>New Zealand</v>
      </c>
      <c r="J658">
        <f>shipments[[#This Row],[Boxes]]*_xlfn.XLOOKUP(shipments[[#This Row],[Product]],products[Product], products[Cost per box])</f>
        <v>3425.84</v>
      </c>
    </row>
    <row r="659" spans="3:10" x14ac:dyDescent="0.3">
      <c r="C659" t="s">
        <v>6</v>
      </c>
      <c r="D659" t="s">
        <v>101</v>
      </c>
      <c r="E659" t="s">
        <v>31</v>
      </c>
      <c r="F659" s="7">
        <v>44919</v>
      </c>
      <c r="G659" s="4">
        <v>4039</v>
      </c>
      <c r="H659">
        <v>442</v>
      </c>
      <c r="I659" t="str">
        <f>TRIM(shipments[[#This Row],[Geography]])</f>
        <v>USA</v>
      </c>
      <c r="J659">
        <f>shipments[[#This Row],[Boxes]]*_xlfn.XLOOKUP(shipments[[#This Row],[Product]],products[Product], products[Cost per box])</f>
        <v>1219.9199999999998</v>
      </c>
    </row>
    <row r="660" spans="3:10" x14ac:dyDescent="0.3">
      <c r="C660" t="s">
        <v>93</v>
      </c>
      <c r="D660" t="s">
        <v>35</v>
      </c>
      <c r="E660" t="s">
        <v>4</v>
      </c>
      <c r="F660" s="7">
        <v>44991</v>
      </c>
      <c r="G660" s="4">
        <v>2366</v>
      </c>
      <c r="H660">
        <v>91</v>
      </c>
      <c r="I660" t="str">
        <f>TRIM(shipments[[#This Row],[Geography]])</f>
        <v>USA</v>
      </c>
      <c r="J660">
        <f>shipments[[#This Row],[Boxes]]*_xlfn.XLOOKUP(shipments[[#This Row],[Product]],products[Product], products[Cost per box])</f>
        <v>468.65000000000003</v>
      </c>
    </row>
    <row r="661" spans="3:10" x14ac:dyDescent="0.3">
      <c r="C661" t="s">
        <v>71</v>
      </c>
      <c r="D661" t="s">
        <v>37</v>
      </c>
      <c r="E661" t="s">
        <v>21</v>
      </c>
      <c r="F661" s="7">
        <v>45012</v>
      </c>
      <c r="G661" s="4">
        <v>6419</v>
      </c>
      <c r="H661">
        <v>414</v>
      </c>
      <c r="I661" t="str">
        <f>TRIM(shipments[[#This Row],[Geography]])</f>
        <v>New Zealand</v>
      </c>
      <c r="J661">
        <f>shipments[[#This Row],[Boxes]]*_xlfn.XLOOKUP(shipments[[#This Row],[Product]],products[Product], products[Cost per box])</f>
        <v>3403.0800000000004</v>
      </c>
    </row>
    <row r="662" spans="3:10" x14ac:dyDescent="0.3">
      <c r="C662" t="s">
        <v>6</v>
      </c>
      <c r="D662" t="s">
        <v>39</v>
      </c>
      <c r="E662" t="s">
        <v>19</v>
      </c>
      <c r="F662" s="7">
        <v>44928</v>
      </c>
      <c r="G662" s="4">
        <v>126</v>
      </c>
      <c r="H662">
        <v>189</v>
      </c>
      <c r="I662" t="str">
        <f>TRIM(shipments[[#This Row],[Geography]])</f>
        <v>UK</v>
      </c>
      <c r="J662">
        <f>shipments[[#This Row],[Boxes]]*_xlfn.XLOOKUP(shipments[[#This Row],[Product]],products[Product], products[Cost per box])</f>
        <v>1460.97</v>
      </c>
    </row>
    <row r="663" spans="3:10" x14ac:dyDescent="0.3">
      <c r="C663" t="s">
        <v>65</v>
      </c>
      <c r="D663" t="s">
        <v>38</v>
      </c>
      <c r="E663" t="s">
        <v>29</v>
      </c>
      <c r="F663" s="7">
        <v>44761</v>
      </c>
      <c r="G663" s="4">
        <v>2156</v>
      </c>
      <c r="H663">
        <v>432</v>
      </c>
      <c r="I663" t="str">
        <f>TRIM(shipments[[#This Row],[Geography]])</f>
        <v>Australia</v>
      </c>
      <c r="J663">
        <f>shipments[[#This Row],[Boxes]]*_xlfn.XLOOKUP(shipments[[#This Row],[Product]],products[Product], products[Cost per box])</f>
        <v>2937.6</v>
      </c>
    </row>
    <row r="664" spans="3:10" x14ac:dyDescent="0.3">
      <c r="C664" t="s">
        <v>65</v>
      </c>
      <c r="D664" t="s">
        <v>39</v>
      </c>
      <c r="E664" t="s">
        <v>24</v>
      </c>
      <c r="F664" s="7">
        <v>45105</v>
      </c>
      <c r="G664" s="4">
        <v>6811</v>
      </c>
      <c r="H664">
        <v>147</v>
      </c>
      <c r="I664" t="str">
        <f>TRIM(shipments[[#This Row],[Geography]])</f>
        <v>UK</v>
      </c>
      <c r="J664">
        <f>shipments[[#This Row],[Boxes]]*_xlfn.XLOOKUP(shipments[[#This Row],[Product]],products[Product], products[Cost per box])</f>
        <v>1544.97</v>
      </c>
    </row>
    <row r="665" spans="3:10" x14ac:dyDescent="0.3">
      <c r="C665" t="s">
        <v>67</v>
      </c>
      <c r="D665" t="s">
        <v>36</v>
      </c>
      <c r="E665" t="s">
        <v>23</v>
      </c>
      <c r="F665" s="7">
        <v>44737</v>
      </c>
      <c r="G665" s="4">
        <v>3997</v>
      </c>
      <c r="H665">
        <v>217</v>
      </c>
      <c r="I665" t="str">
        <f>TRIM(shipments[[#This Row],[Geography]])</f>
        <v>Canada</v>
      </c>
      <c r="J665">
        <f>shipments[[#This Row],[Boxes]]*_xlfn.XLOOKUP(shipments[[#This Row],[Product]],products[Product], products[Cost per box])</f>
        <v>1028.5800000000002</v>
      </c>
    </row>
    <row r="666" spans="3:10" x14ac:dyDescent="0.3">
      <c r="C666" t="s">
        <v>73</v>
      </c>
      <c r="D666" t="s">
        <v>38</v>
      </c>
      <c r="E666" t="s">
        <v>24</v>
      </c>
      <c r="F666" s="7">
        <v>44929</v>
      </c>
      <c r="G666" s="4">
        <v>3717</v>
      </c>
      <c r="H666">
        <v>381</v>
      </c>
      <c r="I666" t="str">
        <f>TRIM(shipments[[#This Row],[Geography]])</f>
        <v>Australia</v>
      </c>
      <c r="J666">
        <f>shipments[[#This Row],[Boxes]]*_xlfn.XLOOKUP(shipments[[#This Row],[Product]],products[Product], products[Cost per box])</f>
        <v>4004.31</v>
      </c>
    </row>
    <row r="667" spans="3:10" x14ac:dyDescent="0.3">
      <c r="C667" t="s">
        <v>93</v>
      </c>
      <c r="D667" t="s">
        <v>36</v>
      </c>
      <c r="E667" t="s">
        <v>33</v>
      </c>
      <c r="F667" s="7">
        <v>44986</v>
      </c>
      <c r="G667" s="4">
        <v>4291</v>
      </c>
      <c r="H667">
        <v>232</v>
      </c>
      <c r="I667" t="str">
        <f>TRIM(shipments[[#This Row],[Geography]])</f>
        <v>Canada</v>
      </c>
      <c r="J667">
        <f>shipments[[#This Row],[Boxes]]*_xlfn.XLOOKUP(shipments[[#This Row],[Product]],products[Product], products[Cost per box])</f>
        <v>614.79999999999995</v>
      </c>
    </row>
    <row r="668" spans="3:10" x14ac:dyDescent="0.3">
      <c r="C668" t="s">
        <v>8</v>
      </c>
      <c r="D668" t="s">
        <v>114</v>
      </c>
      <c r="E668" t="s">
        <v>21</v>
      </c>
      <c r="F668" s="7">
        <v>44758</v>
      </c>
      <c r="G668" s="4">
        <v>2730</v>
      </c>
      <c r="H668">
        <v>1683</v>
      </c>
      <c r="I668" t="str">
        <f>TRIM(shipments[[#This Row],[Geography]])</f>
        <v>Canada</v>
      </c>
      <c r="J668">
        <f>shipments[[#This Row],[Boxes]]*_xlfn.XLOOKUP(shipments[[#This Row],[Product]],products[Product], products[Cost per box])</f>
        <v>13834.26</v>
      </c>
    </row>
    <row r="669" spans="3:10" x14ac:dyDescent="0.3">
      <c r="C669" t="s">
        <v>95</v>
      </c>
      <c r="D669" t="s">
        <v>34</v>
      </c>
      <c r="E669" t="s">
        <v>27</v>
      </c>
      <c r="F669" s="7">
        <v>44943</v>
      </c>
      <c r="G669" s="4">
        <v>6706</v>
      </c>
      <c r="H669">
        <v>292</v>
      </c>
      <c r="I669" t="str">
        <f>TRIM(shipments[[#This Row],[Geography]])</f>
        <v>India</v>
      </c>
      <c r="J669">
        <f>shipments[[#This Row],[Boxes]]*_xlfn.XLOOKUP(shipments[[#This Row],[Product]],products[Product], products[Cost per box])</f>
        <v>2794.44</v>
      </c>
    </row>
    <row r="670" spans="3:10" x14ac:dyDescent="0.3">
      <c r="C670" t="s">
        <v>10</v>
      </c>
      <c r="D670" t="s">
        <v>38</v>
      </c>
      <c r="E670" t="s">
        <v>14</v>
      </c>
      <c r="F670" s="7">
        <v>44919</v>
      </c>
      <c r="G670" s="4">
        <v>266</v>
      </c>
      <c r="H670">
        <v>345</v>
      </c>
      <c r="I670" t="str">
        <f>TRIM(shipments[[#This Row],[Geography]])</f>
        <v>Australia</v>
      </c>
      <c r="J670">
        <f>shipments[[#This Row],[Boxes]]*_xlfn.XLOOKUP(shipments[[#This Row],[Product]],products[Product], products[Cost per box])</f>
        <v>2580.6000000000004</v>
      </c>
    </row>
    <row r="671" spans="3:10" x14ac:dyDescent="0.3">
      <c r="C671" t="s">
        <v>91</v>
      </c>
      <c r="D671" t="s">
        <v>34</v>
      </c>
      <c r="E671" t="s">
        <v>14</v>
      </c>
      <c r="F671" s="7">
        <v>45062</v>
      </c>
      <c r="G671" s="4">
        <v>6286</v>
      </c>
      <c r="H671">
        <v>60</v>
      </c>
      <c r="I671" t="str">
        <f>TRIM(shipments[[#This Row],[Geography]])</f>
        <v>India</v>
      </c>
      <c r="J671">
        <f>shipments[[#This Row],[Boxes]]*_xlfn.XLOOKUP(shipments[[#This Row],[Product]],products[Product], products[Cost per box])</f>
        <v>448.8</v>
      </c>
    </row>
    <row r="672" spans="3:10" x14ac:dyDescent="0.3">
      <c r="C672" t="s">
        <v>9</v>
      </c>
      <c r="D672" t="s">
        <v>39</v>
      </c>
      <c r="E672" t="s">
        <v>30</v>
      </c>
      <c r="F672" s="7">
        <v>44950</v>
      </c>
      <c r="G672" s="4">
        <v>4942</v>
      </c>
      <c r="H672">
        <v>414</v>
      </c>
      <c r="I672" t="str">
        <f>TRIM(shipments[[#This Row],[Geography]])</f>
        <v>UK</v>
      </c>
      <c r="J672">
        <f>shipments[[#This Row],[Boxes]]*_xlfn.XLOOKUP(shipments[[#This Row],[Product]],products[Product], products[Cost per box])</f>
        <v>2086.56</v>
      </c>
    </row>
    <row r="673" spans="3:10" x14ac:dyDescent="0.3">
      <c r="C673" t="s">
        <v>92</v>
      </c>
      <c r="D673" t="s">
        <v>37</v>
      </c>
      <c r="E673" t="s">
        <v>19</v>
      </c>
      <c r="F673" s="7">
        <v>45075</v>
      </c>
      <c r="G673" s="4">
        <v>595</v>
      </c>
      <c r="H673">
        <v>50</v>
      </c>
      <c r="I673" t="str">
        <f>TRIM(shipments[[#This Row],[Geography]])</f>
        <v>New Zealand</v>
      </c>
      <c r="J673">
        <f>shipments[[#This Row],[Boxes]]*_xlfn.XLOOKUP(shipments[[#This Row],[Product]],products[Product], products[Cost per box])</f>
        <v>386.5</v>
      </c>
    </row>
    <row r="674" spans="3:10" x14ac:dyDescent="0.3">
      <c r="C674" t="s">
        <v>10</v>
      </c>
      <c r="D674" t="s">
        <v>37</v>
      </c>
      <c r="E674" t="s">
        <v>31</v>
      </c>
      <c r="F674" s="7">
        <v>45049</v>
      </c>
      <c r="G674" s="4">
        <v>5439</v>
      </c>
      <c r="H674">
        <v>303</v>
      </c>
      <c r="I674" t="str">
        <f>TRIM(shipments[[#This Row],[Geography]])</f>
        <v>New Zealand</v>
      </c>
      <c r="J674">
        <f>shipments[[#This Row],[Boxes]]*_xlfn.XLOOKUP(shipments[[#This Row],[Product]],products[Product], products[Cost per box])</f>
        <v>836.28</v>
      </c>
    </row>
    <row r="675" spans="3:10" x14ac:dyDescent="0.3">
      <c r="C675" t="s">
        <v>66</v>
      </c>
      <c r="D675" t="s">
        <v>99</v>
      </c>
      <c r="E675" t="s">
        <v>19</v>
      </c>
      <c r="F675" s="7">
        <v>44918</v>
      </c>
      <c r="G675" s="4">
        <v>1554</v>
      </c>
      <c r="H675">
        <v>274</v>
      </c>
      <c r="I675" t="str">
        <f>TRIM(shipments[[#This Row],[Geography]])</f>
        <v>India</v>
      </c>
      <c r="J675">
        <f>shipments[[#This Row],[Boxes]]*_xlfn.XLOOKUP(shipments[[#This Row],[Product]],products[Product], products[Cost per box])</f>
        <v>2118.02</v>
      </c>
    </row>
    <row r="676" spans="3:10" x14ac:dyDescent="0.3">
      <c r="C676" t="s">
        <v>69</v>
      </c>
      <c r="D676" t="s">
        <v>108</v>
      </c>
      <c r="E676" t="s">
        <v>16</v>
      </c>
      <c r="F676" s="7">
        <v>44696</v>
      </c>
      <c r="G676" s="4">
        <v>1351</v>
      </c>
      <c r="H676">
        <v>82</v>
      </c>
      <c r="I676" t="str">
        <f>TRIM(shipments[[#This Row],[Geography]])</f>
        <v>USA</v>
      </c>
      <c r="J676">
        <f>shipments[[#This Row],[Boxes]]*_xlfn.XLOOKUP(shipments[[#This Row],[Product]],products[Product], products[Cost per box])</f>
        <v>469.03999999999996</v>
      </c>
    </row>
    <row r="677" spans="3:10" x14ac:dyDescent="0.3">
      <c r="C677" t="s">
        <v>95</v>
      </c>
      <c r="D677" t="s">
        <v>34</v>
      </c>
      <c r="E677" t="s">
        <v>24</v>
      </c>
      <c r="F677" s="7">
        <v>45120</v>
      </c>
      <c r="G677" s="4">
        <v>2051</v>
      </c>
      <c r="H677">
        <v>128</v>
      </c>
      <c r="I677" t="str">
        <f>TRIM(shipments[[#This Row],[Geography]])</f>
        <v>India</v>
      </c>
      <c r="J677">
        <f>shipments[[#This Row],[Boxes]]*_xlfn.XLOOKUP(shipments[[#This Row],[Product]],products[Product], products[Cost per box])</f>
        <v>1345.28</v>
      </c>
    </row>
    <row r="678" spans="3:10" x14ac:dyDescent="0.3">
      <c r="C678" t="s">
        <v>93</v>
      </c>
      <c r="D678" t="s">
        <v>36</v>
      </c>
      <c r="E678" t="s">
        <v>17</v>
      </c>
      <c r="F678" s="7">
        <v>45006</v>
      </c>
      <c r="G678" s="4">
        <v>24115</v>
      </c>
      <c r="H678">
        <v>467</v>
      </c>
      <c r="I678" t="str">
        <f>TRIM(shipments[[#This Row],[Geography]])</f>
        <v>Canada</v>
      </c>
      <c r="J678">
        <f>shipments[[#This Row],[Boxes]]*_xlfn.XLOOKUP(shipments[[#This Row],[Product]],products[Product], products[Cost per box])</f>
        <v>2946.77</v>
      </c>
    </row>
    <row r="679" spans="3:10" x14ac:dyDescent="0.3">
      <c r="C679" t="s">
        <v>74</v>
      </c>
      <c r="D679" t="s">
        <v>35</v>
      </c>
      <c r="E679" t="s">
        <v>17</v>
      </c>
      <c r="F679" s="7">
        <v>44744</v>
      </c>
      <c r="G679" s="4">
        <v>4746</v>
      </c>
      <c r="H679">
        <v>492</v>
      </c>
      <c r="I679" t="str">
        <f>TRIM(shipments[[#This Row],[Geography]])</f>
        <v>USA</v>
      </c>
      <c r="J679">
        <f>shipments[[#This Row],[Boxes]]*_xlfn.XLOOKUP(shipments[[#This Row],[Product]],products[Product], products[Cost per box])</f>
        <v>3104.52</v>
      </c>
    </row>
    <row r="680" spans="3:10" x14ac:dyDescent="0.3">
      <c r="C680" t="s">
        <v>8</v>
      </c>
      <c r="D680" t="s">
        <v>35</v>
      </c>
      <c r="E680" t="s">
        <v>4</v>
      </c>
      <c r="F680" s="7">
        <v>45128</v>
      </c>
      <c r="G680" s="4">
        <v>7882</v>
      </c>
      <c r="H680">
        <v>358</v>
      </c>
      <c r="I680" t="str">
        <f>TRIM(shipments[[#This Row],[Geography]])</f>
        <v>USA</v>
      </c>
      <c r="J680">
        <f>shipments[[#This Row],[Boxes]]*_xlfn.XLOOKUP(shipments[[#This Row],[Product]],products[Product], products[Cost per box])</f>
        <v>1843.7</v>
      </c>
    </row>
    <row r="681" spans="3:10" x14ac:dyDescent="0.3">
      <c r="C681" t="s">
        <v>73</v>
      </c>
      <c r="D681" t="s">
        <v>35</v>
      </c>
      <c r="E681" t="s">
        <v>18</v>
      </c>
      <c r="F681" s="7">
        <v>45041</v>
      </c>
      <c r="G681" s="4">
        <v>2513</v>
      </c>
      <c r="H681">
        <v>487</v>
      </c>
      <c r="I681" t="str">
        <f>TRIM(shipments[[#This Row],[Geography]])</f>
        <v>USA</v>
      </c>
      <c r="J681">
        <f>shipments[[#This Row],[Boxes]]*_xlfn.XLOOKUP(shipments[[#This Row],[Product]],products[Product], products[Cost per box])</f>
        <v>4840.78</v>
      </c>
    </row>
    <row r="682" spans="3:10" x14ac:dyDescent="0.3">
      <c r="C682" t="s">
        <v>95</v>
      </c>
      <c r="D682" t="s">
        <v>39</v>
      </c>
      <c r="E682" t="s">
        <v>25</v>
      </c>
      <c r="F682" s="7">
        <v>44928</v>
      </c>
      <c r="G682" s="4">
        <v>5502</v>
      </c>
      <c r="H682">
        <v>584</v>
      </c>
      <c r="I682" t="str">
        <f>TRIM(shipments[[#This Row],[Geography]])</f>
        <v>UK</v>
      </c>
      <c r="J682">
        <f>shipments[[#This Row],[Boxes]]*_xlfn.XLOOKUP(shipments[[#This Row],[Product]],products[Product], products[Cost per box])</f>
        <v>3755.12</v>
      </c>
    </row>
    <row r="683" spans="3:10" x14ac:dyDescent="0.3">
      <c r="C683" t="s">
        <v>69</v>
      </c>
      <c r="D683" t="s">
        <v>108</v>
      </c>
      <c r="E683" t="s">
        <v>26</v>
      </c>
      <c r="F683" s="7">
        <v>44655</v>
      </c>
      <c r="G683" s="4">
        <v>5740</v>
      </c>
      <c r="H683">
        <v>667</v>
      </c>
      <c r="I683" t="str">
        <f>TRIM(shipments[[#This Row],[Geography]])</f>
        <v>USA</v>
      </c>
      <c r="J683">
        <f>shipments[[#This Row],[Boxes]]*_xlfn.XLOOKUP(shipments[[#This Row],[Product]],products[Product], products[Cost per box])</f>
        <v>8277.4699999999993</v>
      </c>
    </row>
    <row r="684" spans="3:10" x14ac:dyDescent="0.3">
      <c r="C684" t="s">
        <v>70</v>
      </c>
      <c r="D684" t="s">
        <v>34</v>
      </c>
      <c r="E684" t="s">
        <v>24</v>
      </c>
      <c r="F684" s="7">
        <v>44987</v>
      </c>
      <c r="G684" s="4">
        <v>9247</v>
      </c>
      <c r="H684">
        <v>382</v>
      </c>
      <c r="I684" t="str">
        <f>TRIM(shipments[[#This Row],[Geography]])</f>
        <v>India</v>
      </c>
      <c r="J684">
        <f>shipments[[#This Row],[Boxes]]*_xlfn.XLOOKUP(shipments[[#This Row],[Product]],products[Product], products[Cost per box])</f>
        <v>4014.8199999999997</v>
      </c>
    </row>
    <row r="685" spans="3:10" x14ac:dyDescent="0.3">
      <c r="C685" t="s">
        <v>74</v>
      </c>
      <c r="D685" t="s">
        <v>38</v>
      </c>
      <c r="E685" t="s">
        <v>4</v>
      </c>
      <c r="F685" s="7">
        <v>44912</v>
      </c>
      <c r="G685" s="4">
        <v>567</v>
      </c>
      <c r="H685">
        <v>153</v>
      </c>
      <c r="I685" t="str">
        <f>TRIM(shipments[[#This Row],[Geography]])</f>
        <v>Australia</v>
      </c>
      <c r="J685">
        <f>shipments[[#This Row],[Boxes]]*_xlfn.XLOOKUP(shipments[[#This Row],[Product]],products[Product], products[Cost per box])</f>
        <v>787.95</v>
      </c>
    </row>
    <row r="686" spans="3:10" x14ac:dyDescent="0.3">
      <c r="C686" t="s">
        <v>6</v>
      </c>
      <c r="D686" t="s">
        <v>34</v>
      </c>
      <c r="E686" t="s">
        <v>30</v>
      </c>
      <c r="F686" s="7">
        <v>44991</v>
      </c>
      <c r="G686" s="4">
        <v>1029</v>
      </c>
      <c r="H686">
        <v>802</v>
      </c>
      <c r="I686" t="str">
        <f>TRIM(shipments[[#This Row],[Geography]])</f>
        <v>India</v>
      </c>
      <c r="J686">
        <f>shipments[[#This Row],[Boxes]]*_xlfn.XLOOKUP(shipments[[#This Row],[Product]],products[Product], products[Cost per box])</f>
        <v>4042.08</v>
      </c>
    </row>
    <row r="687" spans="3:10" x14ac:dyDescent="0.3">
      <c r="C687" t="s">
        <v>65</v>
      </c>
      <c r="D687" t="s">
        <v>38</v>
      </c>
      <c r="E687" t="s">
        <v>16</v>
      </c>
      <c r="F687" s="7">
        <v>44882</v>
      </c>
      <c r="G687" s="4">
        <v>1169</v>
      </c>
      <c r="H687">
        <v>142</v>
      </c>
      <c r="I687" t="str">
        <f>TRIM(shipments[[#This Row],[Geography]])</f>
        <v>Australia</v>
      </c>
      <c r="J687">
        <f>shipments[[#This Row],[Boxes]]*_xlfn.XLOOKUP(shipments[[#This Row],[Product]],products[Product], products[Cost per box])</f>
        <v>812.24</v>
      </c>
    </row>
    <row r="688" spans="3:10" x14ac:dyDescent="0.3">
      <c r="C688" t="s">
        <v>3</v>
      </c>
      <c r="D688" t="s">
        <v>35</v>
      </c>
      <c r="E688" t="s">
        <v>25</v>
      </c>
      <c r="F688" s="7">
        <v>45027</v>
      </c>
      <c r="G688" s="4">
        <v>9009</v>
      </c>
      <c r="H688">
        <v>698</v>
      </c>
      <c r="I688" t="str">
        <f>TRIM(shipments[[#This Row],[Geography]])</f>
        <v>USA</v>
      </c>
      <c r="J688">
        <f>shipments[[#This Row],[Boxes]]*_xlfn.XLOOKUP(shipments[[#This Row],[Product]],products[Product], products[Cost per box])</f>
        <v>4488.1399999999994</v>
      </c>
    </row>
    <row r="689" spans="3:10" x14ac:dyDescent="0.3">
      <c r="C689" t="s">
        <v>66</v>
      </c>
      <c r="D689" t="s">
        <v>39</v>
      </c>
      <c r="E689" t="s">
        <v>22</v>
      </c>
      <c r="F689" s="7">
        <v>44985</v>
      </c>
      <c r="G689" s="4">
        <v>6965</v>
      </c>
      <c r="H689">
        <v>126</v>
      </c>
      <c r="I689" t="str">
        <f>TRIM(shipments[[#This Row],[Geography]])</f>
        <v>UK</v>
      </c>
      <c r="J689">
        <f>shipments[[#This Row],[Boxes]]*_xlfn.XLOOKUP(shipments[[#This Row],[Product]],products[Product], products[Cost per box])</f>
        <v>1288.98</v>
      </c>
    </row>
    <row r="690" spans="3:10" x14ac:dyDescent="0.3">
      <c r="C690" t="s">
        <v>3</v>
      </c>
      <c r="D690" t="s">
        <v>111</v>
      </c>
      <c r="E690" t="s">
        <v>30</v>
      </c>
      <c r="F690" s="7">
        <v>44877</v>
      </c>
      <c r="G690" s="4">
        <v>2464</v>
      </c>
      <c r="H690">
        <v>110</v>
      </c>
      <c r="I690" t="str">
        <f>TRIM(shipments[[#This Row],[Geography]])</f>
        <v>New Zealand</v>
      </c>
      <c r="J690">
        <f>shipments[[#This Row],[Boxes]]*_xlfn.XLOOKUP(shipments[[#This Row],[Product]],products[Product], products[Cost per box])</f>
        <v>554.4</v>
      </c>
    </row>
    <row r="691" spans="3:10" x14ac:dyDescent="0.3">
      <c r="C691" t="s">
        <v>67</v>
      </c>
      <c r="D691" t="s">
        <v>38</v>
      </c>
      <c r="E691" t="s">
        <v>18</v>
      </c>
      <c r="F691" s="7">
        <v>45048</v>
      </c>
      <c r="G691" s="4">
        <v>5348</v>
      </c>
      <c r="H691">
        <v>116</v>
      </c>
      <c r="I691" t="str">
        <f>TRIM(shipments[[#This Row],[Geography]])</f>
        <v>Australia</v>
      </c>
      <c r="J691">
        <f>shipments[[#This Row],[Boxes]]*_xlfn.XLOOKUP(shipments[[#This Row],[Product]],products[Product], products[Cost per box])</f>
        <v>1153.04</v>
      </c>
    </row>
    <row r="692" spans="3:10" x14ac:dyDescent="0.3">
      <c r="C692" t="s">
        <v>8</v>
      </c>
      <c r="D692" t="s">
        <v>37</v>
      </c>
      <c r="E692" t="s">
        <v>20</v>
      </c>
      <c r="F692" s="7">
        <v>45037</v>
      </c>
      <c r="G692" s="4">
        <v>7588</v>
      </c>
      <c r="H692">
        <v>307</v>
      </c>
      <c r="I692" t="str">
        <f>TRIM(shipments[[#This Row],[Geography]])</f>
        <v>New Zealand</v>
      </c>
      <c r="J692">
        <f>shipments[[#This Row],[Boxes]]*_xlfn.XLOOKUP(shipments[[#This Row],[Product]],products[Product], products[Cost per box])</f>
        <v>1129.76</v>
      </c>
    </row>
    <row r="693" spans="3:10" x14ac:dyDescent="0.3">
      <c r="C693" t="s">
        <v>7</v>
      </c>
      <c r="D693" t="s">
        <v>39</v>
      </c>
      <c r="E693" t="s">
        <v>14</v>
      </c>
      <c r="F693" s="7">
        <v>45048</v>
      </c>
      <c r="G693" s="4">
        <v>3269</v>
      </c>
      <c r="H693">
        <v>332</v>
      </c>
      <c r="I693" t="str">
        <f>TRIM(shipments[[#This Row],[Geography]])</f>
        <v>UK</v>
      </c>
      <c r="J693">
        <f>shipments[[#This Row],[Boxes]]*_xlfn.XLOOKUP(shipments[[#This Row],[Product]],products[Product], products[Cost per box])</f>
        <v>2483.36</v>
      </c>
    </row>
    <row r="694" spans="3:10" x14ac:dyDescent="0.3">
      <c r="C694" t="s">
        <v>7</v>
      </c>
      <c r="D694" t="s">
        <v>34</v>
      </c>
      <c r="E694" t="s">
        <v>25</v>
      </c>
      <c r="F694" s="7">
        <v>44877</v>
      </c>
      <c r="G694" s="4">
        <v>10976</v>
      </c>
      <c r="H694">
        <v>51</v>
      </c>
      <c r="I694" t="str">
        <f>TRIM(shipments[[#This Row],[Geography]])</f>
        <v>India</v>
      </c>
      <c r="J694">
        <f>shipments[[#This Row],[Boxes]]*_xlfn.XLOOKUP(shipments[[#This Row],[Product]],products[Product], products[Cost per box])</f>
        <v>327.93</v>
      </c>
    </row>
    <row r="695" spans="3:10" x14ac:dyDescent="0.3">
      <c r="C695" t="s">
        <v>70</v>
      </c>
      <c r="D695" t="s">
        <v>115</v>
      </c>
      <c r="E695" t="s">
        <v>23</v>
      </c>
      <c r="F695" s="7">
        <v>44915</v>
      </c>
      <c r="G695" s="4">
        <v>14777</v>
      </c>
      <c r="H695">
        <v>127</v>
      </c>
      <c r="I695" t="str">
        <f>TRIM(shipments[[#This Row],[Geography]])</f>
        <v>Australia</v>
      </c>
      <c r="J695">
        <f>shipments[[#This Row],[Boxes]]*_xlfn.XLOOKUP(shipments[[#This Row],[Product]],products[Product], products[Cost per box])</f>
        <v>601.98</v>
      </c>
    </row>
    <row r="696" spans="3:10" x14ac:dyDescent="0.3">
      <c r="C696" t="s">
        <v>65</v>
      </c>
      <c r="D696" t="s">
        <v>108</v>
      </c>
      <c r="E696" t="s">
        <v>16</v>
      </c>
      <c r="F696" s="7">
        <v>44655</v>
      </c>
      <c r="G696" s="4">
        <v>3507</v>
      </c>
      <c r="H696">
        <v>1219</v>
      </c>
      <c r="I696" t="str">
        <f>TRIM(shipments[[#This Row],[Geography]])</f>
        <v>USA</v>
      </c>
      <c r="J696">
        <f>shipments[[#This Row],[Boxes]]*_xlfn.XLOOKUP(shipments[[#This Row],[Product]],products[Product], products[Cost per box])</f>
        <v>6972.6799999999994</v>
      </c>
    </row>
    <row r="697" spans="3:10" x14ac:dyDescent="0.3">
      <c r="C697" t="s">
        <v>65</v>
      </c>
      <c r="D697" t="s">
        <v>36</v>
      </c>
      <c r="E697" t="s">
        <v>29</v>
      </c>
      <c r="F697" s="7">
        <v>45022</v>
      </c>
      <c r="G697" s="4">
        <v>6643</v>
      </c>
      <c r="H697">
        <v>1496</v>
      </c>
      <c r="I697" t="str">
        <f>TRIM(shipments[[#This Row],[Geography]])</f>
        <v>Canada</v>
      </c>
      <c r="J697">
        <f>shipments[[#This Row],[Boxes]]*_xlfn.XLOOKUP(shipments[[#This Row],[Product]],products[Product], products[Cost per box])</f>
        <v>10172.799999999999</v>
      </c>
    </row>
    <row r="698" spans="3:10" x14ac:dyDescent="0.3">
      <c r="C698" t="s">
        <v>94</v>
      </c>
      <c r="D698" t="s">
        <v>37</v>
      </c>
      <c r="E698" t="s">
        <v>18</v>
      </c>
      <c r="F698" s="7">
        <v>45103</v>
      </c>
      <c r="G698" s="4">
        <v>1099</v>
      </c>
      <c r="H698">
        <v>70</v>
      </c>
      <c r="I698" t="str">
        <f>TRIM(shipments[[#This Row],[Geography]])</f>
        <v>New Zealand</v>
      </c>
      <c r="J698">
        <f>shipments[[#This Row],[Boxes]]*_xlfn.XLOOKUP(shipments[[#This Row],[Product]],products[Product], products[Cost per box])</f>
        <v>695.8</v>
      </c>
    </row>
    <row r="699" spans="3:10" x14ac:dyDescent="0.3">
      <c r="C699" t="s">
        <v>65</v>
      </c>
      <c r="D699" t="s">
        <v>34</v>
      </c>
      <c r="E699" t="s">
        <v>27</v>
      </c>
      <c r="F699" s="7">
        <v>45035</v>
      </c>
      <c r="G699" s="4">
        <v>2597</v>
      </c>
      <c r="H699">
        <v>370</v>
      </c>
      <c r="I699" t="str">
        <f>TRIM(shipments[[#This Row],[Geography]])</f>
        <v>India</v>
      </c>
      <c r="J699">
        <f>shipments[[#This Row],[Boxes]]*_xlfn.XLOOKUP(shipments[[#This Row],[Product]],products[Product], products[Cost per box])</f>
        <v>3540.9</v>
      </c>
    </row>
    <row r="700" spans="3:10" x14ac:dyDescent="0.3">
      <c r="C700" t="s">
        <v>10</v>
      </c>
      <c r="D700" t="s">
        <v>103</v>
      </c>
      <c r="E700" t="s">
        <v>19</v>
      </c>
      <c r="F700" s="7">
        <v>44763</v>
      </c>
      <c r="G700" s="4">
        <v>4046</v>
      </c>
      <c r="H700">
        <v>54</v>
      </c>
      <c r="I700" t="str">
        <f>TRIM(shipments[[#This Row],[Geography]])</f>
        <v>Canada</v>
      </c>
      <c r="J700">
        <f>shipments[[#This Row],[Boxes]]*_xlfn.XLOOKUP(shipments[[#This Row],[Product]],products[Product], products[Cost per box])</f>
        <v>417.42</v>
      </c>
    </row>
    <row r="701" spans="3:10" x14ac:dyDescent="0.3">
      <c r="C701" t="s">
        <v>72</v>
      </c>
      <c r="D701" t="s">
        <v>105</v>
      </c>
      <c r="E701" t="s">
        <v>18</v>
      </c>
      <c r="F701" s="7">
        <v>44765</v>
      </c>
      <c r="G701" s="4">
        <v>5236</v>
      </c>
      <c r="H701">
        <v>175</v>
      </c>
      <c r="I701" t="str">
        <f>TRIM(shipments[[#This Row],[Geography]])</f>
        <v>Canada</v>
      </c>
      <c r="J701">
        <f>shipments[[#This Row],[Boxes]]*_xlfn.XLOOKUP(shipments[[#This Row],[Product]],products[Product], products[Cost per box])</f>
        <v>1739.5</v>
      </c>
    </row>
    <row r="702" spans="3:10" x14ac:dyDescent="0.3">
      <c r="C702" t="s">
        <v>91</v>
      </c>
      <c r="D702" t="s">
        <v>39</v>
      </c>
      <c r="E702" t="s">
        <v>33</v>
      </c>
      <c r="F702" s="7">
        <v>44967</v>
      </c>
      <c r="G702" s="4">
        <v>3220</v>
      </c>
      <c r="H702">
        <v>264</v>
      </c>
      <c r="I702" t="str">
        <f>TRIM(shipments[[#This Row],[Geography]])</f>
        <v>UK</v>
      </c>
      <c r="J702">
        <f>shipments[[#This Row],[Boxes]]*_xlfn.XLOOKUP(shipments[[#This Row],[Product]],products[Product], products[Cost per box])</f>
        <v>699.6</v>
      </c>
    </row>
    <row r="703" spans="3:10" x14ac:dyDescent="0.3">
      <c r="C703" t="s">
        <v>3</v>
      </c>
      <c r="D703" t="s">
        <v>106</v>
      </c>
      <c r="E703" t="s">
        <v>31</v>
      </c>
      <c r="F703" s="7">
        <v>44751</v>
      </c>
      <c r="G703" s="4">
        <v>6181</v>
      </c>
      <c r="H703">
        <v>299</v>
      </c>
      <c r="I703" t="str">
        <f>TRIM(shipments[[#This Row],[Geography]])</f>
        <v>USA</v>
      </c>
      <c r="J703">
        <f>shipments[[#This Row],[Boxes]]*_xlfn.XLOOKUP(shipments[[#This Row],[Product]],products[Product], products[Cost per box])</f>
        <v>825.2399999999999</v>
      </c>
    </row>
    <row r="704" spans="3:10" x14ac:dyDescent="0.3">
      <c r="C704" t="s">
        <v>66</v>
      </c>
      <c r="D704" t="s">
        <v>37</v>
      </c>
      <c r="E704" t="s">
        <v>28</v>
      </c>
      <c r="F704" s="7">
        <v>45131</v>
      </c>
      <c r="G704" s="4"/>
      <c r="H704">
        <v>366</v>
      </c>
      <c r="I704" t="str">
        <f>TRIM(shipments[[#This Row],[Geography]])</f>
        <v>New Zealand</v>
      </c>
      <c r="J704">
        <f>shipments[[#This Row],[Boxes]]*_xlfn.XLOOKUP(shipments[[#This Row],[Product]],products[Product], products[Cost per box])</f>
        <v>3085.38</v>
      </c>
    </row>
    <row r="705" spans="3:10" x14ac:dyDescent="0.3">
      <c r="C705" t="s">
        <v>94</v>
      </c>
      <c r="D705" t="s">
        <v>35</v>
      </c>
      <c r="E705" t="s">
        <v>18</v>
      </c>
      <c r="F705" s="7">
        <v>45169</v>
      </c>
      <c r="G705" s="4">
        <v>2415</v>
      </c>
      <c r="H705">
        <v>413</v>
      </c>
      <c r="I705" t="str">
        <f>TRIM(shipments[[#This Row],[Geography]])</f>
        <v>USA</v>
      </c>
      <c r="J705">
        <f>shipments[[#This Row],[Boxes]]*_xlfn.XLOOKUP(shipments[[#This Row],[Product]],products[Product], products[Cost per box])</f>
        <v>4105.2199999999993</v>
      </c>
    </row>
    <row r="706" spans="3:10" x14ac:dyDescent="0.3">
      <c r="C706" t="s">
        <v>70</v>
      </c>
      <c r="D706" t="s">
        <v>115</v>
      </c>
      <c r="E706" t="s">
        <v>14</v>
      </c>
      <c r="F706" s="7">
        <v>44662</v>
      </c>
      <c r="G706" s="4">
        <v>5558</v>
      </c>
      <c r="H706">
        <v>271</v>
      </c>
      <c r="I706" t="str">
        <f>TRIM(shipments[[#This Row],[Geography]])</f>
        <v>Australia</v>
      </c>
      <c r="J706">
        <f>shipments[[#This Row],[Boxes]]*_xlfn.XLOOKUP(shipments[[#This Row],[Product]],products[Product], products[Cost per box])</f>
        <v>2027.0800000000002</v>
      </c>
    </row>
    <row r="707" spans="3:10" x14ac:dyDescent="0.3">
      <c r="C707" t="s">
        <v>74</v>
      </c>
      <c r="D707" t="s">
        <v>39</v>
      </c>
      <c r="E707" t="s">
        <v>32</v>
      </c>
      <c r="F707" s="7">
        <v>44671</v>
      </c>
      <c r="G707" s="4">
        <v>6405</v>
      </c>
      <c r="H707">
        <v>34</v>
      </c>
      <c r="I707" t="str">
        <f>TRIM(shipments[[#This Row],[Geography]])</f>
        <v>UK</v>
      </c>
      <c r="J707">
        <f>shipments[[#This Row],[Boxes]]*_xlfn.XLOOKUP(shipments[[#This Row],[Product]],products[Product], products[Cost per box])</f>
        <v>112.88</v>
      </c>
    </row>
    <row r="708" spans="3:10" x14ac:dyDescent="0.3">
      <c r="C708" t="s">
        <v>70</v>
      </c>
      <c r="D708" t="s">
        <v>36</v>
      </c>
      <c r="E708" t="s">
        <v>17</v>
      </c>
      <c r="F708" s="7">
        <v>44864</v>
      </c>
      <c r="G708" s="4">
        <v>3458</v>
      </c>
      <c r="H708">
        <v>257</v>
      </c>
      <c r="I708" t="str">
        <f>TRIM(shipments[[#This Row],[Geography]])</f>
        <v>Canada</v>
      </c>
      <c r="J708">
        <f>shipments[[#This Row],[Boxes]]*_xlfn.XLOOKUP(shipments[[#This Row],[Product]],products[Product], products[Cost per box])</f>
        <v>1621.6699999999998</v>
      </c>
    </row>
    <row r="709" spans="3:10" x14ac:dyDescent="0.3">
      <c r="C709" t="s">
        <v>95</v>
      </c>
      <c r="D709" t="s">
        <v>34</v>
      </c>
      <c r="E709" t="s">
        <v>16</v>
      </c>
      <c r="F709" s="7">
        <v>45160</v>
      </c>
      <c r="G709" s="4">
        <v>42</v>
      </c>
      <c r="H709">
        <v>775</v>
      </c>
      <c r="I709" t="str">
        <f>TRIM(shipments[[#This Row],[Geography]])</f>
        <v>India</v>
      </c>
      <c r="J709">
        <f>shipments[[#This Row],[Boxes]]*_xlfn.XLOOKUP(shipments[[#This Row],[Product]],products[Product], products[Cost per box])</f>
        <v>4433</v>
      </c>
    </row>
    <row r="710" spans="3:10" x14ac:dyDescent="0.3">
      <c r="C710" t="s">
        <v>75</v>
      </c>
      <c r="D710" t="s">
        <v>38</v>
      </c>
      <c r="E710" t="s">
        <v>33</v>
      </c>
      <c r="F710" s="7">
        <v>44956</v>
      </c>
      <c r="G710" s="4"/>
      <c r="H710">
        <v>295</v>
      </c>
      <c r="I710" t="str">
        <f>TRIM(shipments[[#This Row],[Geography]])</f>
        <v>Australia</v>
      </c>
      <c r="J710">
        <f>shipments[[#This Row],[Boxes]]*_xlfn.XLOOKUP(shipments[[#This Row],[Product]],products[Product], products[Cost per box])</f>
        <v>781.75</v>
      </c>
    </row>
    <row r="711" spans="3:10" x14ac:dyDescent="0.3">
      <c r="C711" t="s">
        <v>10</v>
      </c>
      <c r="D711" t="s">
        <v>36</v>
      </c>
      <c r="E711" t="s">
        <v>4</v>
      </c>
      <c r="F711" s="7">
        <v>45084</v>
      </c>
      <c r="G711" s="4">
        <v>2709</v>
      </c>
      <c r="H711">
        <v>109</v>
      </c>
      <c r="I711" t="str">
        <f>TRIM(shipments[[#This Row],[Geography]])</f>
        <v>Canada</v>
      </c>
      <c r="J711">
        <f>shipments[[#This Row],[Boxes]]*_xlfn.XLOOKUP(shipments[[#This Row],[Product]],products[Product], products[Cost per box])</f>
        <v>561.35</v>
      </c>
    </row>
    <row r="712" spans="3:10" x14ac:dyDescent="0.3">
      <c r="C712" t="s">
        <v>10</v>
      </c>
      <c r="D712" t="s">
        <v>115</v>
      </c>
      <c r="E712" t="s">
        <v>21</v>
      </c>
      <c r="F712" s="7">
        <v>44705</v>
      </c>
      <c r="G712" s="4">
        <v>4606</v>
      </c>
      <c r="H712">
        <v>279</v>
      </c>
      <c r="I712" t="str">
        <f>TRIM(shipments[[#This Row],[Geography]])</f>
        <v>Australia</v>
      </c>
      <c r="J712">
        <f>shipments[[#This Row],[Boxes]]*_xlfn.XLOOKUP(shipments[[#This Row],[Product]],products[Product], products[Cost per box])</f>
        <v>2293.38</v>
      </c>
    </row>
    <row r="713" spans="3:10" x14ac:dyDescent="0.3">
      <c r="C713" t="s">
        <v>73</v>
      </c>
      <c r="D713" t="s">
        <v>38</v>
      </c>
      <c r="E713" t="s">
        <v>20</v>
      </c>
      <c r="F713" s="7">
        <v>44882</v>
      </c>
      <c r="G713" s="4"/>
      <c r="H713">
        <v>114</v>
      </c>
      <c r="I713" t="str">
        <f>TRIM(shipments[[#This Row],[Geography]])</f>
        <v>Australia</v>
      </c>
      <c r="J713">
        <f>shipments[[#This Row],[Boxes]]*_xlfn.XLOOKUP(shipments[[#This Row],[Product]],products[Product], products[Cost per box])</f>
        <v>419.52000000000004</v>
      </c>
    </row>
    <row r="714" spans="3:10" x14ac:dyDescent="0.3">
      <c r="C714" t="s">
        <v>5</v>
      </c>
      <c r="D714" t="s">
        <v>34</v>
      </c>
      <c r="E714" t="s">
        <v>23</v>
      </c>
      <c r="F714" s="7">
        <v>44772</v>
      </c>
      <c r="G714" s="4"/>
      <c r="H714">
        <v>620</v>
      </c>
      <c r="I714" t="str">
        <f>TRIM(shipments[[#This Row],[Geography]])</f>
        <v>India</v>
      </c>
      <c r="J714">
        <f>shipments[[#This Row],[Boxes]]*_xlfn.XLOOKUP(shipments[[#This Row],[Product]],products[Product], products[Cost per box])</f>
        <v>2938.8</v>
      </c>
    </row>
    <row r="715" spans="3:10" x14ac:dyDescent="0.3">
      <c r="C715" t="s">
        <v>5</v>
      </c>
      <c r="D715" t="s">
        <v>113</v>
      </c>
      <c r="E715" t="s">
        <v>28</v>
      </c>
      <c r="F715" s="7">
        <v>44895</v>
      </c>
      <c r="G715" s="4">
        <v>5299</v>
      </c>
      <c r="H715">
        <v>995</v>
      </c>
      <c r="I715" t="str">
        <f>TRIM(shipments[[#This Row],[Geography]])</f>
        <v>New Zealand</v>
      </c>
      <c r="J715">
        <f>shipments[[#This Row],[Boxes]]*_xlfn.XLOOKUP(shipments[[#This Row],[Product]],products[Product], products[Cost per box])</f>
        <v>8387.85</v>
      </c>
    </row>
    <row r="716" spans="3:10" x14ac:dyDescent="0.3">
      <c r="C716" t="s">
        <v>94</v>
      </c>
      <c r="D716" t="s">
        <v>39</v>
      </c>
      <c r="E716" t="s">
        <v>20</v>
      </c>
      <c r="F716" s="7">
        <v>45145</v>
      </c>
      <c r="G716" s="4">
        <v>4550</v>
      </c>
      <c r="H716">
        <v>1115</v>
      </c>
      <c r="I716" t="str">
        <f>TRIM(shipments[[#This Row],[Geography]])</f>
        <v>UK</v>
      </c>
      <c r="J716">
        <f>shipments[[#This Row],[Boxes]]*_xlfn.XLOOKUP(shipments[[#This Row],[Product]],products[Product], products[Cost per box])</f>
        <v>4103.2</v>
      </c>
    </row>
    <row r="717" spans="3:10" x14ac:dyDescent="0.3">
      <c r="C717" t="s">
        <v>3</v>
      </c>
      <c r="D717" t="s">
        <v>101</v>
      </c>
      <c r="E717" t="s">
        <v>19</v>
      </c>
      <c r="F717" s="7">
        <v>44868</v>
      </c>
      <c r="G717" s="4">
        <v>1918</v>
      </c>
      <c r="H717">
        <v>672</v>
      </c>
      <c r="I717" t="str">
        <f>TRIM(shipments[[#This Row],[Geography]])</f>
        <v>USA</v>
      </c>
      <c r="J717">
        <f>shipments[[#This Row],[Boxes]]*_xlfn.XLOOKUP(shipments[[#This Row],[Product]],products[Product], products[Cost per box])</f>
        <v>5194.5600000000004</v>
      </c>
    </row>
    <row r="718" spans="3:10" x14ac:dyDescent="0.3">
      <c r="C718" t="s">
        <v>5</v>
      </c>
      <c r="D718" t="s">
        <v>34</v>
      </c>
      <c r="E718" t="s">
        <v>22</v>
      </c>
      <c r="F718" s="7">
        <v>44911</v>
      </c>
      <c r="G718" s="4">
        <v>1029</v>
      </c>
      <c r="H718">
        <v>293</v>
      </c>
      <c r="I718" t="str">
        <f>TRIM(shipments[[#This Row],[Geography]])</f>
        <v>India</v>
      </c>
      <c r="J718">
        <f>shipments[[#This Row],[Boxes]]*_xlfn.XLOOKUP(shipments[[#This Row],[Product]],products[Product], products[Cost per box])</f>
        <v>2997.3900000000003</v>
      </c>
    </row>
    <row r="719" spans="3:10" x14ac:dyDescent="0.3">
      <c r="C719" t="s">
        <v>72</v>
      </c>
      <c r="D719" t="s">
        <v>115</v>
      </c>
      <c r="E719" t="s">
        <v>14</v>
      </c>
      <c r="F719" s="7">
        <v>44765</v>
      </c>
      <c r="G719" s="4">
        <v>581</v>
      </c>
      <c r="H719">
        <v>931</v>
      </c>
      <c r="I719" t="str">
        <f>TRIM(shipments[[#This Row],[Geography]])</f>
        <v>Australia</v>
      </c>
      <c r="J719">
        <f>shipments[[#This Row],[Boxes]]*_xlfn.XLOOKUP(shipments[[#This Row],[Product]],products[Product], products[Cost per box])</f>
        <v>6963.88</v>
      </c>
    </row>
    <row r="720" spans="3:10" x14ac:dyDescent="0.3">
      <c r="C720" t="s">
        <v>65</v>
      </c>
      <c r="D720" t="s">
        <v>37</v>
      </c>
      <c r="E720" t="s">
        <v>30</v>
      </c>
      <c r="F720" s="7">
        <v>45163</v>
      </c>
      <c r="G720" s="4">
        <v>42</v>
      </c>
      <c r="H720">
        <v>4</v>
      </c>
      <c r="I720" t="str">
        <f>TRIM(shipments[[#This Row],[Geography]])</f>
        <v>New Zealand</v>
      </c>
      <c r="J720">
        <f>shipments[[#This Row],[Boxes]]*_xlfn.XLOOKUP(shipments[[#This Row],[Product]],products[Product], products[Cost per box])</f>
        <v>20.16</v>
      </c>
    </row>
    <row r="721" spans="3:10" x14ac:dyDescent="0.3">
      <c r="C721" t="s">
        <v>69</v>
      </c>
      <c r="D721" t="s">
        <v>34</v>
      </c>
      <c r="E721" t="s">
        <v>25</v>
      </c>
      <c r="F721" s="7">
        <v>45169</v>
      </c>
      <c r="G721" s="4">
        <v>0</v>
      </c>
      <c r="H721">
        <v>580</v>
      </c>
      <c r="I721" t="str">
        <f>TRIM(shipments[[#This Row],[Geography]])</f>
        <v>India</v>
      </c>
      <c r="J721">
        <f>shipments[[#This Row],[Boxes]]*_xlfn.XLOOKUP(shipments[[#This Row],[Product]],products[Product], products[Cost per box])</f>
        <v>3729.3999999999996</v>
      </c>
    </row>
    <row r="722" spans="3:10" x14ac:dyDescent="0.3">
      <c r="C722" t="s">
        <v>7</v>
      </c>
      <c r="D722" t="s">
        <v>36</v>
      </c>
      <c r="E722" t="s">
        <v>21</v>
      </c>
      <c r="F722" s="7">
        <v>44676</v>
      </c>
      <c r="G722" s="4">
        <v>4473</v>
      </c>
      <c r="H722">
        <v>924</v>
      </c>
      <c r="I722" t="str">
        <f>TRIM(shipments[[#This Row],[Geography]])</f>
        <v>Canada</v>
      </c>
      <c r="J722">
        <f>shipments[[#This Row],[Boxes]]*_xlfn.XLOOKUP(shipments[[#This Row],[Product]],products[Product], products[Cost per box])</f>
        <v>7595.2800000000007</v>
      </c>
    </row>
    <row r="723" spans="3:10" x14ac:dyDescent="0.3">
      <c r="C723" t="s">
        <v>69</v>
      </c>
      <c r="D723" t="s">
        <v>39</v>
      </c>
      <c r="E723" t="s">
        <v>17</v>
      </c>
      <c r="F723" s="7">
        <v>44902</v>
      </c>
      <c r="G723" s="4">
        <v>3185</v>
      </c>
      <c r="H723">
        <v>649</v>
      </c>
      <c r="I723" t="str">
        <f>TRIM(shipments[[#This Row],[Geography]])</f>
        <v>UK</v>
      </c>
      <c r="J723">
        <f>shipments[[#This Row],[Boxes]]*_xlfn.XLOOKUP(shipments[[#This Row],[Product]],products[Product], products[Cost per box])</f>
        <v>4095.1899999999996</v>
      </c>
    </row>
    <row r="724" spans="3:10" x14ac:dyDescent="0.3">
      <c r="C724" t="s">
        <v>94</v>
      </c>
      <c r="D724" t="s">
        <v>35</v>
      </c>
      <c r="E724" t="s">
        <v>29</v>
      </c>
      <c r="F724" s="7">
        <v>45161</v>
      </c>
      <c r="G724" s="4">
        <v>13356</v>
      </c>
      <c r="H724">
        <v>248</v>
      </c>
      <c r="I724" t="str">
        <f>TRIM(shipments[[#This Row],[Geography]])</f>
        <v>USA</v>
      </c>
      <c r="J724">
        <f>shipments[[#This Row],[Boxes]]*_xlfn.XLOOKUP(shipments[[#This Row],[Product]],products[Product], products[Cost per box])</f>
        <v>1686.3999999999999</v>
      </c>
    </row>
    <row r="725" spans="3:10" x14ac:dyDescent="0.3">
      <c r="C725" t="s">
        <v>93</v>
      </c>
      <c r="D725" t="s">
        <v>37</v>
      </c>
      <c r="E725" t="s">
        <v>20</v>
      </c>
      <c r="F725" s="7">
        <v>44945</v>
      </c>
      <c r="G725" s="4">
        <v>6209</v>
      </c>
      <c r="H725">
        <v>414</v>
      </c>
      <c r="I725" t="str">
        <f>TRIM(shipments[[#This Row],[Geography]])</f>
        <v>New Zealand</v>
      </c>
      <c r="J725">
        <f>shipments[[#This Row],[Boxes]]*_xlfn.XLOOKUP(shipments[[#This Row],[Product]],products[Product], products[Cost per box])</f>
        <v>1523.52</v>
      </c>
    </row>
    <row r="726" spans="3:10" x14ac:dyDescent="0.3">
      <c r="C726" t="s">
        <v>7</v>
      </c>
      <c r="D726" t="s">
        <v>109</v>
      </c>
      <c r="E726" t="s">
        <v>32</v>
      </c>
      <c r="F726" s="7">
        <v>44911</v>
      </c>
      <c r="G726" s="4">
        <v>3157</v>
      </c>
      <c r="H726">
        <v>507</v>
      </c>
      <c r="I726" t="str">
        <f>TRIM(shipments[[#This Row],[Geography]])</f>
        <v>India</v>
      </c>
      <c r="J726">
        <f>shipments[[#This Row],[Boxes]]*_xlfn.XLOOKUP(shipments[[#This Row],[Product]],products[Product], products[Cost per box])</f>
        <v>1683.24</v>
      </c>
    </row>
    <row r="727" spans="3:10" x14ac:dyDescent="0.3">
      <c r="C727" t="s">
        <v>75</v>
      </c>
      <c r="D727" t="s">
        <v>111</v>
      </c>
      <c r="E727" t="s">
        <v>29</v>
      </c>
      <c r="F727" s="7">
        <v>44721</v>
      </c>
      <c r="G727" s="4">
        <v>1316</v>
      </c>
      <c r="H727">
        <v>278</v>
      </c>
      <c r="I727" t="str">
        <f>TRIM(shipments[[#This Row],[Geography]])</f>
        <v>New Zealand</v>
      </c>
      <c r="J727">
        <f>shipments[[#This Row],[Boxes]]*_xlfn.XLOOKUP(shipments[[#This Row],[Product]],products[Product], products[Cost per box])</f>
        <v>1890.3999999999999</v>
      </c>
    </row>
    <row r="728" spans="3:10" x14ac:dyDescent="0.3">
      <c r="C728" t="s">
        <v>5</v>
      </c>
      <c r="D728" t="s">
        <v>36</v>
      </c>
      <c r="E728" t="s">
        <v>20</v>
      </c>
      <c r="F728" s="7">
        <v>44986</v>
      </c>
      <c r="G728" s="4">
        <v>1687</v>
      </c>
      <c r="H728">
        <v>422</v>
      </c>
      <c r="I728" t="str">
        <f>TRIM(shipments[[#This Row],[Geography]])</f>
        <v>Canada</v>
      </c>
      <c r="J728">
        <f>shipments[[#This Row],[Boxes]]*_xlfn.XLOOKUP(shipments[[#This Row],[Product]],products[Product], products[Cost per box])</f>
        <v>1552.96</v>
      </c>
    </row>
    <row r="729" spans="3:10" x14ac:dyDescent="0.3">
      <c r="C729" t="s">
        <v>2</v>
      </c>
      <c r="D729" t="s">
        <v>100</v>
      </c>
      <c r="E729" t="s">
        <v>32</v>
      </c>
      <c r="F729" s="7">
        <v>44684</v>
      </c>
      <c r="G729" s="4">
        <v>5845</v>
      </c>
      <c r="H729">
        <v>385</v>
      </c>
      <c r="I729" t="str">
        <f>TRIM(shipments[[#This Row],[Geography]])</f>
        <v>India</v>
      </c>
      <c r="J729">
        <f>shipments[[#This Row],[Boxes]]*_xlfn.XLOOKUP(shipments[[#This Row],[Product]],products[Product], products[Cost per box])</f>
        <v>1278.2</v>
      </c>
    </row>
    <row r="730" spans="3:10" x14ac:dyDescent="0.3">
      <c r="C730" t="s">
        <v>91</v>
      </c>
      <c r="D730" t="s">
        <v>38</v>
      </c>
      <c r="E730" t="s">
        <v>4</v>
      </c>
      <c r="F730" s="7">
        <v>45069</v>
      </c>
      <c r="G730" s="4">
        <v>4004</v>
      </c>
      <c r="H730">
        <v>493</v>
      </c>
      <c r="I730" t="str">
        <f>TRIM(shipments[[#This Row],[Geography]])</f>
        <v>Australia</v>
      </c>
      <c r="J730">
        <f>shipments[[#This Row],[Boxes]]*_xlfn.XLOOKUP(shipments[[#This Row],[Product]],products[Product], products[Cost per box])</f>
        <v>2538.9500000000003</v>
      </c>
    </row>
    <row r="731" spans="3:10" x14ac:dyDescent="0.3">
      <c r="C731" t="s">
        <v>2</v>
      </c>
      <c r="D731" t="s">
        <v>38</v>
      </c>
      <c r="E731" t="s">
        <v>20</v>
      </c>
      <c r="F731" s="7">
        <v>45117</v>
      </c>
      <c r="G731" s="4">
        <v>8225</v>
      </c>
      <c r="H731">
        <v>133</v>
      </c>
      <c r="I731" t="str">
        <f>TRIM(shipments[[#This Row],[Geography]])</f>
        <v>Australia</v>
      </c>
      <c r="J731">
        <f>shipments[[#This Row],[Boxes]]*_xlfn.XLOOKUP(shipments[[#This Row],[Product]],products[Product], products[Cost per box])</f>
        <v>489.44</v>
      </c>
    </row>
    <row r="732" spans="3:10" x14ac:dyDescent="0.3">
      <c r="C732" t="s">
        <v>67</v>
      </c>
      <c r="D732" t="s">
        <v>109</v>
      </c>
      <c r="E732" t="s">
        <v>13</v>
      </c>
      <c r="F732" s="7">
        <v>44656</v>
      </c>
      <c r="G732" s="4">
        <v>2072</v>
      </c>
      <c r="H732">
        <v>180</v>
      </c>
      <c r="I732" t="str">
        <f>TRIM(shipments[[#This Row],[Geography]])</f>
        <v>India</v>
      </c>
      <c r="J732">
        <f>shipments[[#This Row],[Boxes]]*_xlfn.XLOOKUP(shipments[[#This Row],[Product]],products[Product], products[Cost per box])</f>
        <v>946.8</v>
      </c>
    </row>
    <row r="733" spans="3:10" x14ac:dyDescent="0.3">
      <c r="C733" t="s">
        <v>9</v>
      </c>
      <c r="D733" t="s">
        <v>34</v>
      </c>
      <c r="E733" t="s">
        <v>14</v>
      </c>
      <c r="F733" s="7">
        <v>44935</v>
      </c>
      <c r="G733" s="4">
        <v>5663</v>
      </c>
      <c r="H733">
        <v>20</v>
      </c>
      <c r="I733" t="str">
        <f>TRIM(shipments[[#This Row],[Geography]])</f>
        <v>India</v>
      </c>
      <c r="J733">
        <f>shipments[[#This Row],[Boxes]]*_xlfn.XLOOKUP(shipments[[#This Row],[Product]],products[Product], products[Cost per box])</f>
        <v>149.60000000000002</v>
      </c>
    </row>
    <row r="734" spans="3:10" x14ac:dyDescent="0.3">
      <c r="C734" t="s">
        <v>64</v>
      </c>
      <c r="D734" t="s">
        <v>111</v>
      </c>
      <c r="E734" t="s">
        <v>21</v>
      </c>
      <c r="F734" s="7">
        <v>44692</v>
      </c>
      <c r="G734" s="4">
        <v>7476</v>
      </c>
      <c r="H734">
        <v>699</v>
      </c>
      <c r="I734" t="str">
        <f>TRIM(shipments[[#This Row],[Geography]])</f>
        <v>New Zealand</v>
      </c>
      <c r="J734">
        <f>shipments[[#This Row],[Boxes]]*_xlfn.XLOOKUP(shipments[[#This Row],[Product]],products[Product], products[Cost per box])</f>
        <v>5745.7800000000007</v>
      </c>
    </row>
    <row r="735" spans="3:10" x14ac:dyDescent="0.3">
      <c r="C735" t="s">
        <v>91</v>
      </c>
      <c r="D735" t="s">
        <v>36</v>
      </c>
      <c r="E735" t="s">
        <v>25</v>
      </c>
      <c r="F735" s="7">
        <v>44929</v>
      </c>
      <c r="G735" s="4">
        <v>588</v>
      </c>
      <c r="H735">
        <v>28</v>
      </c>
      <c r="I735" t="str">
        <f>TRIM(shipments[[#This Row],[Geography]])</f>
        <v>Canada</v>
      </c>
      <c r="J735">
        <f>shipments[[#This Row],[Boxes]]*_xlfn.XLOOKUP(shipments[[#This Row],[Product]],products[Product], products[Cost per box])</f>
        <v>180.04</v>
      </c>
    </row>
    <row r="736" spans="3:10" x14ac:dyDescent="0.3">
      <c r="C736" t="s">
        <v>6</v>
      </c>
      <c r="D736" t="s">
        <v>38</v>
      </c>
      <c r="E736" t="s">
        <v>19</v>
      </c>
      <c r="F736" s="7">
        <v>44944</v>
      </c>
      <c r="G736" s="4">
        <v>7525</v>
      </c>
      <c r="H736">
        <v>628</v>
      </c>
      <c r="I736" t="str">
        <f>TRIM(shipments[[#This Row],[Geography]])</f>
        <v>Australia</v>
      </c>
      <c r="J736">
        <f>shipments[[#This Row],[Boxes]]*_xlfn.XLOOKUP(shipments[[#This Row],[Product]],products[Product], products[Cost per box])</f>
        <v>4854.4400000000005</v>
      </c>
    </row>
    <row r="737" spans="3:10" x14ac:dyDescent="0.3">
      <c r="C737" t="s">
        <v>5</v>
      </c>
      <c r="D737" t="s">
        <v>38</v>
      </c>
      <c r="E737" t="s">
        <v>26</v>
      </c>
      <c r="F737" s="7">
        <v>45023</v>
      </c>
      <c r="G737" s="4">
        <v>161</v>
      </c>
      <c r="H737">
        <v>359</v>
      </c>
      <c r="I737" t="str">
        <f>TRIM(shipments[[#This Row],[Geography]])</f>
        <v>Australia</v>
      </c>
      <c r="J737">
        <f>shipments[[#This Row],[Boxes]]*_xlfn.XLOOKUP(shipments[[#This Row],[Product]],products[Product], products[Cost per box])</f>
        <v>4455.1899999999996</v>
      </c>
    </row>
    <row r="738" spans="3:10" x14ac:dyDescent="0.3">
      <c r="C738" t="s">
        <v>92</v>
      </c>
      <c r="D738" t="s">
        <v>38</v>
      </c>
      <c r="E738" t="s">
        <v>23</v>
      </c>
      <c r="F738" s="7">
        <v>45023</v>
      </c>
      <c r="G738" s="4">
        <v>2177</v>
      </c>
      <c r="H738">
        <v>1284</v>
      </c>
      <c r="I738" t="str">
        <f>TRIM(shipments[[#This Row],[Geography]])</f>
        <v>Australia</v>
      </c>
      <c r="J738">
        <f>shipments[[#This Row],[Boxes]]*_xlfn.XLOOKUP(shipments[[#This Row],[Product]],products[Product], products[Cost per box])</f>
        <v>6086.16</v>
      </c>
    </row>
    <row r="739" spans="3:10" x14ac:dyDescent="0.3">
      <c r="C739" t="s">
        <v>74</v>
      </c>
      <c r="D739" t="s">
        <v>37</v>
      </c>
      <c r="E739" t="s">
        <v>22</v>
      </c>
      <c r="F739" s="7">
        <v>44751</v>
      </c>
      <c r="G739" s="4">
        <v>11949</v>
      </c>
      <c r="H739">
        <v>116</v>
      </c>
      <c r="I739" t="str">
        <f>TRIM(shipments[[#This Row],[Geography]])</f>
        <v>New Zealand</v>
      </c>
      <c r="J739">
        <f>shipments[[#This Row],[Boxes]]*_xlfn.XLOOKUP(shipments[[#This Row],[Product]],products[Product], products[Cost per box])</f>
        <v>1186.68</v>
      </c>
    </row>
    <row r="740" spans="3:10" x14ac:dyDescent="0.3">
      <c r="C740" t="s">
        <v>94</v>
      </c>
      <c r="D740" t="s">
        <v>39</v>
      </c>
      <c r="E740" t="s">
        <v>20</v>
      </c>
      <c r="F740" s="7">
        <v>44946</v>
      </c>
      <c r="G740" s="4">
        <v>6951</v>
      </c>
      <c r="H740">
        <v>135</v>
      </c>
      <c r="I740" t="str">
        <f>TRIM(shipments[[#This Row],[Geography]])</f>
        <v>UK</v>
      </c>
      <c r="J740">
        <f>shipments[[#This Row],[Boxes]]*_xlfn.XLOOKUP(shipments[[#This Row],[Product]],products[Product], products[Cost per box])</f>
        <v>496.8</v>
      </c>
    </row>
    <row r="741" spans="3:10" x14ac:dyDescent="0.3">
      <c r="C741" t="s">
        <v>70</v>
      </c>
      <c r="D741" t="s">
        <v>38</v>
      </c>
      <c r="E741" t="s">
        <v>23</v>
      </c>
      <c r="F741" s="7">
        <v>44750</v>
      </c>
      <c r="G741" s="4">
        <v>6153</v>
      </c>
      <c r="H741">
        <v>156</v>
      </c>
      <c r="I741" t="str">
        <f>TRIM(shipments[[#This Row],[Geography]])</f>
        <v>Australia</v>
      </c>
      <c r="J741">
        <f>shipments[[#This Row],[Boxes]]*_xlfn.XLOOKUP(shipments[[#This Row],[Product]],products[Product], products[Cost per box])</f>
        <v>739.44</v>
      </c>
    </row>
    <row r="742" spans="3:10" x14ac:dyDescent="0.3">
      <c r="C742" t="s">
        <v>75</v>
      </c>
      <c r="D742" t="s">
        <v>38</v>
      </c>
      <c r="E742" t="s">
        <v>21</v>
      </c>
      <c r="F742" s="7">
        <v>44778</v>
      </c>
      <c r="G742" s="4">
        <v>4109</v>
      </c>
      <c r="H742">
        <v>12</v>
      </c>
      <c r="I742" t="str">
        <f>TRIM(shipments[[#This Row],[Geography]])</f>
        <v>Australia</v>
      </c>
      <c r="J742">
        <f>shipments[[#This Row],[Boxes]]*_xlfn.XLOOKUP(shipments[[#This Row],[Product]],products[Product], products[Cost per box])</f>
        <v>98.640000000000015</v>
      </c>
    </row>
    <row r="743" spans="3:10" x14ac:dyDescent="0.3">
      <c r="C743" t="s">
        <v>70</v>
      </c>
      <c r="D743" t="s">
        <v>34</v>
      </c>
      <c r="E743" t="s">
        <v>17</v>
      </c>
      <c r="F743" s="7">
        <v>45098</v>
      </c>
      <c r="G743" s="4">
        <v>4403</v>
      </c>
      <c r="H743">
        <v>450</v>
      </c>
      <c r="I743" t="str">
        <f>TRIM(shipments[[#This Row],[Geography]])</f>
        <v>India</v>
      </c>
      <c r="J743">
        <f>shipments[[#This Row],[Boxes]]*_xlfn.XLOOKUP(shipments[[#This Row],[Product]],products[Product], products[Cost per box])</f>
        <v>2839.5</v>
      </c>
    </row>
    <row r="744" spans="3:10" x14ac:dyDescent="0.3">
      <c r="C744" t="s">
        <v>93</v>
      </c>
      <c r="D744" t="s">
        <v>34</v>
      </c>
      <c r="E744" t="s">
        <v>29</v>
      </c>
      <c r="F744" s="7">
        <v>44978</v>
      </c>
      <c r="G744" s="4">
        <v>19488</v>
      </c>
      <c r="H744">
        <v>579</v>
      </c>
      <c r="I744" t="str">
        <f>TRIM(shipments[[#This Row],[Geography]])</f>
        <v>India</v>
      </c>
      <c r="J744">
        <f>shipments[[#This Row],[Boxes]]*_xlfn.XLOOKUP(shipments[[#This Row],[Product]],products[Product], products[Cost per box])</f>
        <v>3937.2</v>
      </c>
    </row>
    <row r="745" spans="3:10" x14ac:dyDescent="0.3">
      <c r="C745" t="s">
        <v>75</v>
      </c>
      <c r="D745" t="s">
        <v>35</v>
      </c>
      <c r="E745" t="s">
        <v>18</v>
      </c>
      <c r="F745" s="7">
        <v>44717</v>
      </c>
      <c r="G745" s="4">
        <v>11340</v>
      </c>
      <c r="H745">
        <v>330</v>
      </c>
      <c r="I745" t="str">
        <f>TRIM(shipments[[#This Row],[Geography]])</f>
        <v>USA</v>
      </c>
      <c r="J745">
        <f>shipments[[#This Row],[Boxes]]*_xlfn.XLOOKUP(shipments[[#This Row],[Product]],products[Product], products[Cost per box])</f>
        <v>3280.2</v>
      </c>
    </row>
    <row r="746" spans="3:10" x14ac:dyDescent="0.3">
      <c r="C746" t="s">
        <v>65</v>
      </c>
      <c r="D746" t="s">
        <v>34</v>
      </c>
      <c r="E746" t="s">
        <v>15</v>
      </c>
      <c r="F746" s="7">
        <v>45078</v>
      </c>
      <c r="G746" s="4">
        <v>399</v>
      </c>
      <c r="H746">
        <v>463</v>
      </c>
      <c r="I746" t="str">
        <f>TRIM(shipments[[#This Row],[Geography]])</f>
        <v>India</v>
      </c>
      <c r="J746">
        <f>shipments[[#This Row],[Boxes]]*_xlfn.XLOOKUP(shipments[[#This Row],[Product]],products[Product], products[Cost per box])</f>
        <v>1782.55</v>
      </c>
    </row>
    <row r="747" spans="3:10" x14ac:dyDescent="0.3">
      <c r="C747" t="s">
        <v>5</v>
      </c>
      <c r="D747" t="s">
        <v>109</v>
      </c>
      <c r="E747" t="s">
        <v>20</v>
      </c>
      <c r="F747" s="7">
        <v>44895</v>
      </c>
      <c r="G747" s="4">
        <v>7602</v>
      </c>
      <c r="H747">
        <v>379</v>
      </c>
      <c r="I747" t="str">
        <f>TRIM(shipments[[#This Row],[Geography]])</f>
        <v>India</v>
      </c>
      <c r="J747">
        <f>shipments[[#This Row],[Boxes]]*_xlfn.XLOOKUP(shipments[[#This Row],[Product]],products[Product], products[Cost per box])</f>
        <v>1394.72</v>
      </c>
    </row>
    <row r="748" spans="3:10" x14ac:dyDescent="0.3">
      <c r="C748" t="s">
        <v>68</v>
      </c>
      <c r="D748" t="s">
        <v>37</v>
      </c>
      <c r="E748" t="s">
        <v>17</v>
      </c>
      <c r="F748" s="7">
        <v>45006</v>
      </c>
      <c r="G748" s="4">
        <v>5243</v>
      </c>
      <c r="H748">
        <v>263</v>
      </c>
      <c r="I748" t="str">
        <f>TRIM(shipments[[#This Row],[Geography]])</f>
        <v>New Zealand</v>
      </c>
      <c r="J748">
        <f>shipments[[#This Row],[Boxes]]*_xlfn.XLOOKUP(shipments[[#This Row],[Product]],products[Product], products[Cost per box])</f>
        <v>1659.53</v>
      </c>
    </row>
    <row r="749" spans="3:10" x14ac:dyDescent="0.3">
      <c r="C749" t="s">
        <v>69</v>
      </c>
      <c r="D749" t="s">
        <v>107</v>
      </c>
      <c r="E749" t="s">
        <v>18</v>
      </c>
      <c r="F749" s="7">
        <v>44696</v>
      </c>
      <c r="G749" s="4">
        <v>3661</v>
      </c>
      <c r="H749">
        <v>727</v>
      </c>
      <c r="I749" t="str">
        <f>TRIM(shipments[[#This Row],[Geography]])</f>
        <v>UK</v>
      </c>
      <c r="J749">
        <f>shipments[[#This Row],[Boxes]]*_xlfn.XLOOKUP(shipments[[#This Row],[Product]],products[Product], products[Cost per box])</f>
        <v>7226.3799999999992</v>
      </c>
    </row>
    <row r="750" spans="3:10" x14ac:dyDescent="0.3">
      <c r="C750" t="s">
        <v>71</v>
      </c>
      <c r="D750" t="s">
        <v>37</v>
      </c>
      <c r="E750" t="s">
        <v>13</v>
      </c>
      <c r="F750" s="7">
        <v>45014</v>
      </c>
      <c r="G750" s="4">
        <v>252</v>
      </c>
      <c r="H750">
        <v>198</v>
      </c>
      <c r="I750" t="str">
        <f>TRIM(shipments[[#This Row],[Geography]])</f>
        <v>New Zealand</v>
      </c>
      <c r="J750">
        <f>shipments[[#This Row],[Boxes]]*_xlfn.XLOOKUP(shipments[[#This Row],[Product]],products[Product], products[Cost per box])</f>
        <v>1041.48</v>
      </c>
    </row>
    <row r="751" spans="3:10" x14ac:dyDescent="0.3">
      <c r="C751" t="s">
        <v>9</v>
      </c>
      <c r="D751" t="s">
        <v>39</v>
      </c>
      <c r="E751" t="s">
        <v>22</v>
      </c>
      <c r="F751" s="7">
        <v>45159</v>
      </c>
      <c r="G751" s="4">
        <v>7021</v>
      </c>
      <c r="H751">
        <v>281</v>
      </c>
      <c r="I751" t="str">
        <f>TRIM(shipments[[#This Row],[Geography]])</f>
        <v>UK</v>
      </c>
      <c r="J751">
        <f>shipments[[#This Row],[Boxes]]*_xlfn.XLOOKUP(shipments[[#This Row],[Product]],products[Product], products[Cost per box])</f>
        <v>2874.63</v>
      </c>
    </row>
    <row r="752" spans="3:10" x14ac:dyDescent="0.3">
      <c r="C752" t="s">
        <v>2</v>
      </c>
      <c r="D752" t="s">
        <v>105</v>
      </c>
      <c r="E752" t="s">
        <v>19</v>
      </c>
      <c r="F752" s="7">
        <v>44839</v>
      </c>
      <c r="G752" s="4">
        <v>3745</v>
      </c>
      <c r="H752">
        <v>207</v>
      </c>
      <c r="I752" t="str">
        <f>TRIM(shipments[[#This Row],[Geography]])</f>
        <v>Canada</v>
      </c>
      <c r="J752">
        <f>shipments[[#This Row],[Boxes]]*_xlfn.XLOOKUP(shipments[[#This Row],[Product]],products[Product], products[Cost per box])</f>
        <v>1600.1100000000001</v>
      </c>
    </row>
    <row r="753" spans="3:10" x14ac:dyDescent="0.3">
      <c r="C753" t="s">
        <v>72</v>
      </c>
      <c r="D753" t="s">
        <v>37</v>
      </c>
      <c r="E753" t="s">
        <v>16</v>
      </c>
      <c r="F753" s="7">
        <v>44995</v>
      </c>
      <c r="G753" s="4">
        <v>6286</v>
      </c>
      <c r="H753">
        <v>315</v>
      </c>
      <c r="I753" t="str">
        <f>TRIM(shipments[[#This Row],[Geography]])</f>
        <v>New Zealand</v>
      </c>
      <c r="J753">
        <f>shipments[[#This Row],[Boxes]]*_xlfn.XLOOKUP(shipments[[#This Row],[Product]],products[Product], products[Cost per box])</f>
        <v>1801.8</v>
      </c>
    </row>
    <row r="754" spans="3:10" x14ac:dyDescent="0.3">
      <c r="C754" t="s">
        <v>75</v>
      </c>
      <c r="D754" t="s">
        <v>39</v>
      </c>
      <c r="E754" t="s">
        <v>29</v>
      </c>
      <c r="F754" s="7">
        <v>45148</v>
      </c>
      <c r="G754" s="4">
        <v>10381</v>
      </c>
      <c r="H754">
        <v>485</v>
      </c>
      <c r="I754" t="str">
        <f>TRIM(shipments[[#This Row],[Geography]])</f>
        <v>UK</v>
      </c>
      <c r="J754">
        <f>shipments[[#This Row],[Boxes]]*_xlfn.XLOOKUP(shipments[[#This Row],[Product]],products[Product], products[Cost per box])</f>
        <v>3298</v>
      </c>
    </row>
    <row r="755" spans="3:10" x14ac:dyDescent="0.3">
      <c r="C755" t="s">
        <v>66</v>
      </c>
      <c r="D755" t="s">
        <v>39</v>
      </c>
      <c r="E755" t="s">
        <v>25</v>
      </c>
      <c r="F755" s="7">
        <v>44956</v>
      </c>
      <c r="G755" s="4">
        <v>2289</v>
      </c>
      <c r="H755">
        <v>191</v>
      </c>
      <c r="I755" t="str">
        <f>TRIM(shipments[[#This Row],[Geography]])</f>
        <v>UK</v>
      </c>
      <c r="J755">
        <f>shipments[[#This Row],[Boxes]]*_xlfn.XLOOKUP(shipments[[#This Row],[Product]],products[Product], products[Cost per box])</f>
        <v>1228.1299999999999</v>
      </c>
    </row>
    <row r="756" spans="3:10" x14ac:dyDescent="0.3">
      <c r="C756" t="s">
        <v>6</v>
      </c>
      <c r="D756" t="s">
        <v>36</v>
      </c>
      <c r="E756" t="s">
        <v>30</v>
      </c>
      <c r="F756" s="7">
        <v>45037</v>
      </c>
      <c r="G756" s="4">
        <v>2051</v>
      </c>
      <c r="H756">
        <v>149</v>
      </c>
      <c r="I756" t="str">
        <f>TRIM(shipments[[#This Row],[Geography]])</f>
        <v>Canada</v>
      </c>
      <c r="J756">
        <f>shipments[[#This Row],[Boxes]]*_xlfn.XLOOKUP(shipments[[#This Row],[Product]],products[Product], products[Cost per box])</f>
        <v>750.96</v>
      </c>
    </row>
    <row r="757" spans="3:10" x14ac:dyDescent="0.3">
      <c r="C757" t="s">
        <v>6</v>
      </c>
      <c r="D757" t="s">
        <v>108</v>
      </c>
      <c r="E757" t="s">
        <v>32</v>
      </c>
      <c r="F757" s="7">
        <v>44772</v>
      </c>
      <c r="G757" s="4">
        <v>2422</v>
      </c>
      <c r="H757">
        <v>452</v>
      </c>
      <c r="I757" t="str">
        <f>TRIM(shipments[[#This Row],[Geography]])</f>
        <v>USA</v>
      </c>
      <c r="J757">
        <f>shipments[[#This Row],[Boxes]]*_xlfn.XLOOKUP(shipments[[#This Row],[Product]],products[Product], products[Cost per box])</f>
        <v>1500.6399999999999</v>
      </c>
    </row>
    <row r="758" spans="3:10" x14ac:dyDescent="0.3">
      <c r="C758" t="s">
        <v>67</v>
      </c>
      <c r="D758" t="s">
        <v>37</v>
      </c>
      <c r="E758" t="s">
        <v>25</v>
      </c>
      <c r="F758" s="7">
        <v>45020</v>
      </c>
      <c r="G758" s="4">
        <v>5733</v>
      </c>
      <c r="H758">
        <v>319</v>
      </c>
      <c r="I758" t="str">
        <f>TRIM(shipments[[#This Row],[Geography]])</f>
        <v>New Zealand</v>
      </c>
      <c r="J758">
        <f>shipments[[#This Row],[Boxes]]*_xlfn.XLOOKUP(shipments[[#This Row],[Product]],products[Product], products[Cost per box])</f>
        <v>2051.17</v>
      </c>
    </row>
    <row r="759" spans="3:10" x14ac:dyDescent="0.3">
      <c r="C759" t="s">
        <v>9</v>
      </c>
      <c r="D759" t="s">
        <v>103</v>
      </c>
      <c r="E759" t="s">
        <v>26</v>
      </c>
      <c r="F759" s="7">
        <v>44915</v>
      </c>
      <c r="G759" s="4"/>
      <c r="H759">
        <v>670</v>
      </c>
      <c r="I759" t="str">
        <f>TRIM(shipments[[#This Row],[Geography]])</f>
        <v>Canada</v>
      </c>
      <c r="J759">
        <f>shipments[[#This Row],[Boxes]]*_xlfn.XLOOKUP(shipments[[#This Row],[Product]],products[Product], products[Cost per box])</f>
        <v>8314.7000000000007</v>
      </c>
    </row>
    <row r="760" spans="3:10" x14ac:dyDescent="0.3">
      <c r="C760" t="s">
        <v>95</v>
      </c>
      <c r="D760" t="s">
        <v>37</v>
      </c>
      <c r="E760" t="s">
        <v>17</v>
      </c>
      <c r="F760" s="7">
        <v>44935</v>
      </c>
      <c r="G760" s="4">
        <v>1785</v>
      </c>
      <c r="H760">
        <v>81</v>
      </c>
      <c r="I760" t="str">
        <f>TRIM(shipments[[#This Row],[Geography]])</f>
        <v>New Zealand</v>
      </c>
      <c r="J760">
        <f>shipments[[#This Row],[Boxes]]*_xlfn.XLOOKUP(shipments[[#This Row],[Product]],products[Product], products[Cost per box])</f>
        <v>511.10999999999996</v>
      </c>
    </row>
    <row r="761" spans="3:10" x14ac:dyDescent="0.3">
      <c r="C761" t="s">
        <v>73</v>
      </c>
      <c r="D761" t="s">
        <v>102</v>
      </c>
      <c r="E761" t="s">
        <v>16</v>
      </c>
      <c r="F761" s="7">
        <v>44693</v>
      </c>
      <c r="G761" s="4">
        <v>882</v>
      </c>
      <c r="H761">
        <v>270</v>
      </c>
      <c r="I761" t="str">
        <f>TRIM(shipments[[#This Row],[Geography]])</f>
        <v>New Zealand</v>
      </c>
      <c r="J761">
        <f>shipments[[#This Row],[Boxes]]*_xlfn.XLOOKUP(shipments[[#This Row],[Product]],products[Product], products[Cost per box])</f>
        <v>1544.3999999999999</v>
      </c>
    </row>
    <row r="762" spans="3:10" x14ac:dyDescent="0.3">
      <c r="C762" t="s">
        <v>68</v>
      </c>
      <c r="D762" t="s">
        <v>109</v>
      </c>
      <c r="E762" t="s">
        <v>21</v>
      </c>
      <c r="F762" s="7">
        <v>44850</v>
      </c>
      <c r="G762" s="4">
        <v>13342</v>
      </c>
      <c r="H762">
        <v>257</v>
      </c>
      <c r="I762" t="str">
        <f>TRIM(shipments[[#This Row],[Geography]])</f>
        <v>India</v>
      </c>
      <c r="J762">
        <f>shipments[[#This Row],[Boxes]]*_xlfn.XLOOKUP(shipments[[#This Row],[Product]],products[Product], products[Cost per box])</f>
        <v>2112.54</v>
      </c>
    </row>
    <row r="763" spans="3:10" x14ac:dyDescent="0.3">
      <c r="C763" t="s">
        <v>73</v>
      </c>
      <c r="D763" t="s">
        <v>36</v>
      </c>
      <c r="E763" t="s">
        <v>15</v>
      </c>
      <c r="F763" s="7">
        <v>45141</v>
      </c>
      <c r="G763" s="4">
        <v>1638</v>
      </c>
      <c r="H763">
        <v>72</v>
      </c>
      <c r="I763" t="str">
        <f>TRIM(shipments[[#This Row],[Geography]])</f>
        <v>Canada</v>
      </c>
      <c r="J763">
        <f>shipments[[#This Row],[Boxes]]*_xlfn.XLOOKUP(shipments[[#This Row],[Product]],products[Product], products[Cost per box])</f>
        <v>277.2</v>
      </c>
    </row>
    <row r="764" spans="3:10" x14ac:dyDescent="0.3">
      <c r="C764" t="s">
        <v>7</v>
      </c>
      <c r="D764" t="s">
        <v>36</v>
      </c>
      <c r="E764" t="s">
        <v>13</v>
      </c>
      <c r="F764" s="7">
        <v>45121</v>
      </c>
      <c r="G764" s="4">
        <v>5628</v>
      </c>
      <c r="H764">
        <v>188</v>
      </c>
      <c r="I764" t="str">
        <f>TRIM(shipments[[#This Row],[Geography]])</f>
        <v>Canada</v>
      </c>
      <c r="J764">
        <f>shipments[[#This Row],[Boxes]]*_xlfn.XLOOKUP(shipments[[#This Row],[Product]],products[Product], products[Cost per box])</f>
        <v>988.88</v>
      </c>
    </row>
    <row r="765" spans="3:10" x14ac:dyDescent="0.3">
      <c r="C765" t="s">
        <v>72</v>
      </c>
      <c r="D765" t="s">
        <v>111</v>
      </c>
      <c r="E765" t="s">
        <v>29</v>
      </c>
      <c r="F765" s="7">
        <v>44693</v>
      </c>
      <c r="G765" s="4">
        <v>8162</v>
      </c>
      <c r="H765">
        <v>628</v>
      </c>
      <c r="I765" t="str">
        <f>TRIM(shipments[[#This Row],[Geography]])</f>
        <v>New Zealand</v>
      </c>
      <c r="J765">
        <f>shipments[[#This Row],[Boxes]]*_xlfn.XLOOKUP(shipments[[#This Row],[Product]],products[Product], products[Cost per box])</f>
        <v>4270.3999999999996</v>
      </c>
    </row>
    <row r="766" spans="3:10" x14ac:dyDescent="0.3">
      <c r="C766" t="s">
        <v>93</v>
      </c>
      <c r="D766" t="s">
        <v>39</v>
      </c>
      <c r="E766" t="s">
        <v>18</v>
      </c>
      <c r="F766" s="7">
        <v>45016</v>
      </c>
      <c r="G766" s="4">
        <v>5614</v>
      </c>
      <c r="H766">
        <v>572</v>
      </c>
      <c r="I766" t="str">
        <f>TRIM(shipments[[#This Row],[Geography]])</f>
        <v>UK</v>
      </c>
      <c r="J766">
        <f>shipments[[#This Row],[Boxes]]*_xlfn.XLOOKUP(shipments[[#This Row],[Product]],products[Product], products[Cost per box])</f>
        <v>5685.6799999999994</v>
      </c>
    </row>
    <row r="767" spans="3:10" x14ac:dyDescent="0.3">
      <c r="C767" t="s">
        <v>7</v>
      </c>
      <c r="D767" t="s">
        <v>106</v>
      </c>
      <c r="E767" t="s">
        <v>25</v>
      </c>
      <c r="F767" s="7">
        <v>44867</v>
      </c>
      <c r="G767" s="4">
        <v>2800</v>
      </c>
      <c r="H767">
        <v>289</v>
      </c>
      <c r="I767" t="str">
        <f>TRIM(shipments[[#This Row],[Geography]])</f>
        <v>USA</v>
      </c>
      <c r="J767">
        <f>shipments[[#This Row],[Boxes]]*_xlfn.XLOOKUP(shipments[[#This Row],[Product]],products[Product], products[Cost per box])</f>
        <v>1858.27</v>
      </c>
    </row>
    <row r="768" spans="3:10" x14ac:dyDescent="0.3">
      <c r="C768" t="s">
        <v>74</v>
      </c>
      <c r="D768" t="s">
        <v>109</v>
      </c>
      <c r="E768" t="s">
        <v>13</v>
      </c>
      <c r="F768" s="7">
        <v>44836</v>
      </c>
      <c r="G768" s="4">
        <v>3017</v>
      </c>
      <c r="H768">
        <v>207</v>
      </c>
      <c r="I768" t="str">
        <f>TRIM(shipments[[#This Row],[Geography]])</f>
        <v>India</v>
      </c>
      <c r="J768">
        <f>shipments[[#This Row],[Boxes]]*_xlfn.XLOOKUP(shipments[[#This Row],[Product]],products[Product], products[Cost per box])</f>
        <v>1088.82</v>
      </c>
    </row>
    <row r="769" spans="3:10" x14ac:dyDescent="0.3">
      <c r="C769" t="s">
        <v>75</v>
      </c>
      <c r="D769" t="s">
        <v>109</v>
      </c>
      <c r="E769" t="s">
        <v>4</v>
      </c>
      <c r="F769" s="7">
        <v>44735</v>
      </c>
      <c r="G769" s="4">
        <v>1904</v>
      </c>
      <c r="H769">
        <v>299</v>
      </c>
      <c r="I769" t="str">
        <f>TRIM(shipments[[#This Row],[Geography]])</f>
        <v>India</v>
      </c>
      <c r="J769">
        <f>shipments[[#This Row],[Boxes]]*_xlfn.XLOOKUP(shipments[[#This Row],[Product]],products[Product], products[Cost per box])</f>
        <v>1539.8500000000001</v>
      </c>
    </row>
    <row r="770" spans="3:10" x14ac:dyDescent="0.3">
      <c r="C770" t="s">
        <v>69</v>
      </c>
      <c r="D770" t="s">
        <v>37</v>
      </c>
      <c r="E770" t="s">
        <v>30</v>
      </c>
      <c r="F770" s="7">
        <v>45064</v>
      </c>
      <c r="G770" s="4">
        <v>7070</v>
      </c>
      <c r="H770">
        <v>450</v>
      </c>
      <c r="I770" t="str">
        <f>TRIM(shipments[[#This Row],[Geography]])</f>
        <v>New Zealand</v>
      </c>
      <c r="J770">
        <f>shipments[[#This Row],[Boxes]]*_xlfn.XLOOKUP(shipments[[#This Row],[Product]],products[Product], products[Cost per box])</f>
        <v>2268</v>
      </c>
    </row>
    <row r="771" spans="3:10" x14ac:dyDescent="0.3">
      <c r="C771" t="s">
        <v>69</v>
      </c>
      <c r="D771" t="s">
        <v>36</v>
      </c>
      <c r="E771" t="s">
        <v>17</v>
      </c>
      <c r="F771" s="7">
        <v>45111</v>
      </c>
      <c r="G771" s="4">
        <v>2639</v>
      </c>
      <c r="H771">
        <v>106</v>
      </c>
      <c r="I771" t="str">
        <f>TRIM(shipments[[#This Row],[Geography]])</f>
        <v>Canada</v>
      </c>
      <c r="J771">
        <f>shipments[[#This Row],[Boxes]]*_xlfn.XLOOKUP(shipments[[#This Row],[Product]],products[Product], products[Cost per box])</f>
        <v>668.86</v>
      </c>
    </row>
    <row r="772" spans="3:10" x14ac:dyDescent="0.3">
      <c r="C772" t="s">
        <v>2</v>
      </c>
      <c r="D772" t="s">
        <v>112</v>
      </c>
      <c r="E772" t="s">
        <v>24</v>
      </c>
      <c r="F772" s="7">
        <v>44825</v>
      </c>
      <c r="G772" s="4"/>
      <c r="H772">
        <v>1010</v>
      </c>
      <c r="I772" t="str">
        <f>TRIM(shipments[[#This Row],[Geography]])</f>
        <v>Australia</v>
      </c>
      <c r="J772">
        <f>shipments[[#This Row],[Boxes]]*_xlfn.XLOOKUP(shipments[[#This Row],[Product]],products[Product], products[Cost per box])</f>
        <v>10615.1</v>
      </c>
    </row>
    <row r="773" spans="3:10" x14ac:dyDescent="0.3">
      <c r="C773" t="s">
        <v>65</v>
      </c>
      <c r="D773" t="s">
        <v>37</v>
      </c>
      <c r="E773" t="s">
        <v>20</v>
      </c>
      <c r="F773" s="7">
        <v>45086</v>
      </c>
      <c r="G773" s="4">
        <v>1848</v>
      </c>
      <c r="H773">
        <v>167</v>
      </c>
      <c r="I773" t="str">
        <f>TRIM(shipments[[#This Row],[Geography]])</f>
        <v>New Zealand</v>
      </c>
      <c r="J773">
        <f>shipments[[#This Row],[Boxes]]*_xlfn.XLOOKUP(shipments[[#This Row],[Product]],products[Product], products[Cost per box])</f>
        <v>614.56000000000006</v>
      </c>
    </row>
    <row r="774" spans="3:10" x14ac:dyDescent="0.3">
      <c r="C774" t="s">
        <v>70</v>
      </c>
      <c r="D774" t="s">
        <v>36</v>
      </c>
      <c r="E774" t="s">
        <v>22</v>
      </c>
      <c r="F774" s="7">
        <v>44960</v>
      </c>
      <c r="G774" s="4">
        <v>8855</v>
      </c>
      <c r="H774">
        <v>341</v>
      </c>
      <c r="I774" t="str">
        <f>TRIM(shipments[[#This Row],[Geography]])</f>
        <v>Canada</v>
      </c>
      <c r="J774">
        <f>shipments[[#This Row],[Boxes]]*_xlfn.XLOOKUP(shipments[[#This Row],[Product]],products[Product], products[Cost per box])</f>
        <v>3488.4300000000003</v>
      </c>
    </row>
    <row r="775" spans="3:10" x14ac:dyDescent="0.3">
      <c r="C775" t="s">
        <v>66</v>
      </c>
      <c r="D775" t="s">
        <v>39</v>
      </c>
      <c r="E775" t="s">
        <v>28</v>
      </c>
      <c r="F775" s="7">
        <v>44846</v>
      </c>
      <c r="G775" s="4">
        <v>1505</v>
      </c>
      <c r="H775">
        <v>119</v>
      </c>
      <c r="I775" t="str">
        <f>TRIM(shipments[[#This Row],[Geography]])</f>
        <v>UK</v>
      </c>
      <c r="J775">
        <f>shipments[[#This Row],[Boxes]]*_xlfn.XLOOKUP(shipments[[#This Row],[Product]],products[Product], products[Cost per box])</f>
        <v>1003.17</v>
      </c>
    </row>
    <row r="776" spans="3:10" x14ac:dyDescent="0.3">
      <c r="C776" t="s">
        <v>5</v>
      </c>
      <c r="D776" t="s">
        <v>37</v>
      </c>
      <c r="E776" t="s">
        <v>25</v>
      </c>
      <c r="F776" s="7">
        <v>44755</v>
      </c>
      <c r="G776" s="4">
        <v>9261</v>
      </c>
      <c r="H776">
        <v>346</v>
      </c>
      <c r="I776" t="str">
        <f>TRIM(shipments[[#This Row],[Geography]])</f>
        <v>New Zealand</v>
      </c>
      <c r="J776">
        <f>shipments[[#This Row],[Boxes]]*_xlfn.XLOOKUP(shipments[[#This Row],[Product]],products[Product], products[Cost per box])</f>
        <v>2224.7799999999997</v>
      </c>
    </row>
    <row r="777" spans="3:10" x14ac:dyDescent="0.3">
      <c r="C777" t="s">
        <v>10</v>
      </c>
      <c r="D777" t="s">
        <v>38</v>
      </c>
      <c r="E777" t="s">
        <v>4</v>
      </c>
      <c r="F777" s="7">
        <v>44834</v>
      </c>
      <c r="G777" s="4">
        <v>84</v>
      </c>
      <c r="H777">
        <v>175</v>
      </c>
      <c r="I777" t="str">
        <f>TRIM(shipments[[#This Row],[Geography]])</f>
        <v>Australia</v>
      </c>
      <c r="J777">
        <f>shipments[[#This Row],[Boxes]]*_xlfn.XLOOKUP(shipments[[#This Row],[Product]],products[Product], products[Cost per box])</f>
        <v>901.25000000000011</v>
      </c>
    </row>
    <row r="778" spans="3:10" x14ac:dyDescent="0.3">
      <c r="C778" t="s">
        <v>6</v>
      </c>
      <c r="D778" t="s">
        <v>38</v>
      </c>
      <c r="E778" t="s">
        <v>32</v>
      </c>
      <c r="F778" s="7">
        <v>44736</v>
      </c>
      <c r="G778" s="4">
        <v>7245</v>
      </c>
      <c r="H778">
        <v>498</v>
      </c>
      <c r="I778" t="str">
        <f>TRIM(shipments[[#This Row],[Geography]])</f>
        <v>Australia</v>
      </c>
      <c r="J778">
        <f>shipments[[#This Row],[Boxes]]*_xlfn.XLOOKUP(shipments[[#This Row],[Product]],products[Product], products[Cost per box])</f>
        <v>1653.36</v>
      </c>
    </row>
    <row r="779" spans="3:10" x14ac:dyDescent="0.3">
      <c r="C779" t="s">
        <v>67</v>
      </c>
      <c r="D779" t="s">
        <v>101</v>
      </c>
      <c r="E779" t="s">
        <v>4</v>
      </c>
      <c r="F779" s="7">
        <v>44854</v>
      </c>
      <c r="G779" s="4">
        <v>11375</v>
      </c>
      <c r="H779">
        <v>80</v>
      </c>
      <c r="I779" t="str">
        <f>TRIM(shipments[[#This Row],[Geography]])</f>
        <v>USA</v>
      </c>
      <c r="J779">
        <f>shipments[[#This Row],[Boxes]]*_xlfn.XLOOKUP(shipments[[#This Row],[Product]],products[Product], products[Cost per box])</f>
        <v>412</v>
      </c>
    </row>
    <row r="780" spans="3:10" x14ac:dyDescent="0.3">
      <c r="C780" t="s">
        <v>7</v>
      </c>
      <c r="D780" t="s">
        <v>104</v>
      </c>
      <c r="E780" t="s">
        <v>22</v>
      </c>
      <c r="F780" s="7">
        <v>44764</v>
      </c>
      <c r="G780" s="4">
        <v>2205</v>
      </c>
      <c r="H780">
        <v>327</v>
      </c>
      <c r="I780" t="str">
        <f>TRIM(shipments[[#This Row],[Geography]])</f>
        <v>Australia</v>
      </c>
      <c r="J780">
        <f>shipments[[#This Row],[Boxes]]*_xlfn.XLOOKUP(shipments[[#This Row],[Product]],products[Product], products[Cost per box])</f>
        <v>3345.21</v>
      </c>
    </row>
    <row r="781" spans="3:10" x14ac:dyDescent="0.3">
      <c r="C781" t="s">
        <v>91</v>
      </c>
      <c r="D781" t="s">
        <v>37</v>
      </c>
      <c r="E781" t="s">
        <v>18</v>
      </c>
      <c r="F781" s="7">
        <v>45005</v>
      </c>
      <c r="G781" s="4">
        <v>16023</v>
      </c>
      <c r="H781">
        <v>184</v>
      </c>
      <c r="I781" t="str">
        <f>TRIM(shipments[[#This Row],[Geography]])</f>
        <v>New Zealand</v>
      </c>
      <c r="J781">
        <f>shipments[[#This Row],[Boxes]]*_xlfn.XLOOKUP(shipments[[#This Row],[Product]],products[Product], products[Cost per box])</f>
        <v>1828.9599999999998</v>
      </c>
    </row>
    <row r="782" spans="3:10" x14ac:dyDescent="0.3">
      <c r="C782" t="s">
        <v>8</v>
      </c>
      <c r="D782" t="s">
        <v>35</v>
      </c>
      <c r="E782" t="s">
        <v>16</v>
      </c>
      <c r="F782" s="7">
        <v>45113</v>
      </c>
      <c r="G782" s="4"/>
      <c r="H782">
        <v>167</v>
      </c>
      <c r="I782" t="str">
        <f>TRIM(shipments[[#This Row],[Geography]])</f>
        <v>USA</v>
      </c>
      <c r="J782">
        <f>shipments[[#This Row],[Boxes]]*_xlfn.XLOOKUP(shipments[[#This Row],[Product]],products[Product], products[Cost per box])</f>
        <v>955.24</v>
      </c>
    </row>
    <row r="783" spans="3:10" x14ac:dyDescent="0.3">
      <c r="C783" t="s">
        <v>6</v>
      </c>
      <c r="D783" t="s">
        <v>35</v>
      </c>
      <c r="E783" t="s">
        <v>27</v>
      </c>
      <c r="F783" s="7">
        <v>45021</v>
      </c>
      <c r="G783" s="4">
        <v>18417</v>
      </c>
      <c r="H783">
        <v>314</v>
      </c>
      <c r="I783" t="str">
        <f>TRIM(shipments[[#This Row],[Geography]])</f>
        <v>USA</v>
      </c>
      <c r="J783">
        <f>shipments[[#This Row],[Boxes]]*_xlfn.XLOOKUP(shipments[[#This Row],[Product]],products[Product], products[Cost per box])</f>
        <v>3004.98</v>
      </c>
    </row>
    <row r="784" spans="3:10" x14ac:dyDescent="0.3">
      <c r="C784" t="s">
        <v>8</v>
      </c>
      <c r="D784" t="s">
        <v>103</v>
      </c>
      <c r="E784" t="s">
        <v>14</v>
      </c>
      <c r="F784" s="7">
        <v>44924</v>
      </c>
      <c r="G784" s="4">
        <v>4424</v>
      </c>
      <c r="H784">
        <v>427</v>
      </c>
      <c r="I784" t="str">
        <f>TRIM(shipments[[#This Row],[Geography]])</f>
        <v>Canada</v>
      </c>
      <c r="J784">
        <f>shipments[[#This Row],[Boxes]]*_xlfn.XLOOKUP(shipments[[#This Row],[Product]],products[Product], products[Cost per box])</f>
        <v>3193.96</v>
      </c>
    </row>
    <row r="785" spans="3:10" x14ac:dyDescent="0.3">
      <c r="C785" t="s">
        <v>6</v>
      </c>
      <c r="D785" t="s">
        <v>38</v>
      </c>
      <c r="E785" t="s">
        <v>22</v>
      </c>
      <c r="F785" s="7">
        <v>44758</v>
      </c>
      <c r="G785" s="4">
        <v>8995</v>
      </c>
      <c r="H785">
        <v>833</v>
      </c>
      <c r="I785" t="str">
        <f>TRIM(shipments[[#This Row],[Geography]])</f>
        <v>Australia</v>
      </c>
      <c r="J785">
        <f>shipments[[#This Row],[Boxes]]*_xlfn.XLOOKUP(shipments[[#This Row],[Product]],products[Product], products[Cost per box])</f>
        <v>8521.59</v>
      </c>
    </row>
    <row r="786" spans="3:10" x14ac:dyDescent="0.3">
      <c r="C786" t="s">
        <v>64</v>
      </c>
      <c r="D786" t="s">
        <v>109</v>
      </c>
      <c r="E786" t="s">
        <v>22</v>
      </c>
      <c r="F786" s="7">
        <v>44784</v>
      </c>
      <c r="G786" s="4">
        <v>6013</v>
      </c>
      <c r="H786">
        <v>568</v>
      </c>
      <c r="I786" t="str">
        <f>TRIM(shipments[[#This Row],[Geography]])</f>
        <v>India</v>
      </c>
      <c r="J786">
        <f>shipments[[#This Row],[Boxes]]*_xlfn.XLOOKUP(shipments[[#This Row],[Product]],products[Product], products[Cost per box])</f>
        <v>5810.64</v>
      </c>
    </row>
    <row r="787" spans="3:10" x14ac:dyDescent="0.3">
      <c r="C787" t="s">
        <v>91</v>
      </c>
      <c r="D787" t="s">
        <v>36</v>
      </c>
      <c r="E787" t="s">
        <v>30</v>
      </c>
      <c r="F787" s="7">
        <v>45093</v>
      </c>
      <c r="G787" s="4">
        <v>2282</v>
      </c>
      <c r="H787">
        <v>391</v>
      </c>
      <c r="I787" t="str">
        <f>TRIM(shipments[[#This Row],[Geography]])</f>
        <v>Canada</v>
      </c>
      <c r="J787">
        <f>shipments[[#This Row],[Boxes]]*_xlfn.XLOOKUP(shipments[[#This Row],[Product]],products[Product], products[Cost per box])</f>
        <v>1970.64</v>
      </c>
    </row>
    <row r="788" spans="3:10" x14ac:dyDescent="0.3">
      <c r="C788" t="s">
        <v>3</v>
      </c>
      <c r="D788" t="s">
        <v>34</v>
      </c>
      <c r="E788" t="s">
        <v>33</v>
      </c>
      <c r="F788" s="7">
        <v>45155</v>
      </c>
      <c r="G788" s="4"/>
      <c r="H788">
        <v>1658</v>
      </c>
      <c r="I788" t="str">
        <f>TRIM(shipments[[#This Row],[Geography]])</f>
        <v>India</v>
      </c>
      <c r="J788">
        <f>shipments[[#This Row],[Boxes]]*_xlfn.XLOOKUP(shipments[[#This Row],[Product]],products[Product], products[Cost per box])</f>
        <v>4393.7</v>
      </c>
    </row>
    <row r="789" spans="3:10" x14ac:dyDescent="0.3">
      <c r="C789" t="s">
        <v>10</v>
      </c>
      <c r="D789" t="s">
        <v>110</v>
      </c>
      <c r="E789" t="s">
        <v>16</v>
      </c>
      <c r="F789" s="7">
        <v>44727</v>
      </c>
      <c r="G789" s="4">
        <v>14371</v>
      </c>
      <c r="H789">
        <v>69</v>
      </c>
      <c r="I789" t="str">
        <f>TRIM(shipments[[#This Row],[Geography]])</f>
        <v>UK</v>
      </c>
      <c r="J789">
        <f>shipments[[#This Row],[Boxes]]*_xlfn.XLOOKUP(shipments[[#This Row],[Product]],products[Product], products[Cost per box])</f>
        <v>394.68</v>
      </c>
    </row>
    <row r="790" spans="3:10" x14ac:dyDescent="0.3">
      <c r="C790" t="s">
        <v>10</v>
      </c>
      <c r="D790" t="s">
        <v>104</v>
      </c>
      <c r="E790" t="s">
        <v>21</v>
      </c>
      <c r="F790" s="7">
        <v>44891</v>
      </c>
      <c r="G790" s="4">
        <v>5369</v>
      </c>
      <c r="H790">
        <v>329</v>
      </c>
      <c r="I790" t="str">
        <f>TRIM(shipments[[#This Row],[Geography]])</f>
        <v>Australia</v>
      </c>
      <c r="J790">
        <f>shipments[[#This Row],[Boxes]]*_xlfn.XLOOKUP(shipments[[#This Row],[Product]],products[Product], products[Cost per box])</f>
        <v>2704.38</v>
      </c>
    </row>
    <row r="791" spans="3:10" x14ac:dyDescent="0.3">
      <c r="C791" t="s">
        <v>67</v>
      </c>
      <c r="D791" t="s">
        <v>34</v>
      </c>
      <c r="E791" t="s">
        <v>19</v>
      </c>
      <c r="F791" s="7">
        <v>45078</v>
      </c>
      <c r="G791" s="4">
        <v>3801</v>
      </c>
      <c r="H791">
        <v>1</v>
      </c>
      <c r="I791" t="str">
        <f>TRIM(shipments[[#This Row],[Geography]])</f>
        <v>India</v>
      </c>
      <c r="J791">
        <f>shipments[[#This Row],[Boxes]]*_xlfn.XLOOKUP(shipments[[#This Row],[Product]],products[Product], products[Cost per box])</f>
        <v>7.73</v>
      </c>
    </row>
    <row r="792" spans="3:10" x14ac:dyDescent="0.3">
      <c r="C792" t="s">
        <v>5</v>
      </c>
      <c r="D792" t="s">
        <v>38</v>
      </c>
      <c r="E792" t="s">
        <v>4</v>
      </c>
      <c r="F792" s="7">
        <v>44936</v>
      </c>
      <c r="G792" s="4">
        <v>1694</v>
      </c>
      <c r="H792">
        <v>249</v>
      </c>
      <c r="I792" t="str">
        <f>TRIM(shipments[[#This Row],[Geography]])</f>
        <v>Australia</v>
      </c>
      <c r="J792">
        <f>shipments[[#This Row],[Boxes]]*_xlfn.XLOOKUP(shipments[[#This Row],[Product]],products[Product], products[Cost per box])</f>
        <v>1282.3500000000001</v>
      </c>
    </row>
    <row r="793" spans="3:10" x14ac:dyDescent="0.3">
      <c r="C793" t="s">
        <v>10</v>
      </c>
      <c r="D793" t="s">
        <v>34</v>
      </c>
      <c r="E793" t="s">
        <v>25</v>
      </c>
      <c r="F793" s="7">
        <v>44974</v>
      </c>
      <c r="G793" s="4">
        <v>6104</v>
      </c>
      <c r="H793">
        <v>306</v>
      </c>
      <c r="I793" t="str">
        <f>TRIM(shipments[[#This Row],[Geography]])</f>
        <v>India</v>
      </c>
      <c r="J793">
        <f>shipments[[#This Row],[Boxes]]*_xlfn.XLOOKUP(shipments[[#This Row],[Product]],products[Product], products[Cost per box])</f>
        <v>1967.58</v>
      </c>
    </row>
    <row r="794" spans="3:10" x14ac:dyDescent="0.3">
      <c r="C794" t="s">
        <v>91</v>
      </c>
      <c r="D794" t="s">
        <v>34</v>
      </c>
      <c r="E794" t="s">
        <v>28</v>
      </c>
      <c r="F794" s="7">
        <v>45085</v>
      </c>
      <c r="G794" s="4">
        <v>5453</v>
      </c>
      <c r="H794">
        <v>508</v>
      </c>
      <c r="I794" t="str">
        <f>TRIM(shipments[[#This Row],[Geography]])</f>
        <v>India</v>
      </c>
      <c r="J794">
        <f>shipments[[#This Row],[Boxes]]*_xlfn.XLOOKUP(shipments[[#This Row],[Product]],products[Product], products[Cost per box])</f>
        <v>4282.4399999999996</v>
      </c>
    </row>
    <row r="795" spans="3:10" x14ac:dyDescent="0.3">
      <c r="C795" t="s">
        <v>8</v>
      </c>
      <c r="D795" t="s">
        <v>104</v>
      </c>
      <c r="E795" t="s">
        <v>16</v>
      </c>
      <c r="F795" s="7">
        <v>44841</v>
      </c>
      <c r="G795" s="4">
        <v>1316</v>
      </c>
      <c r="H795">
        <v>88</v>
      </c>
      <c r="I795" t="str">
        <f>TRIM(shipments[[#This Row],[Geography]])</f>
        <v>Australia</v>
      </c>
      <c r="J795">
        <f>shipments[[#This Row],[Boxes]]*_xlfn.XLOOKUP(shipments[[#This Row],[Product]],products[Product], products[Cost per box])</f>
        <v>503.35999999999996</v>
      </c>
    </row>
    <row r="796" spans="3:10" x14ac:dyDescent="0.3">
      <c r="C796" t="s">
        <v>74</v>
      </c>
      <c r="D796" t="s">
        <v>35</v>
      </c>
      <c r="E796" t="s">
        <v>19</v>
      </c>
      <c r="F796" s="7">
        <v>45168</v>
      </c>
      <c r="G796" s="4">
        <v>49</v>
      </c>
      <c r="H796">
        <v>7</v>
      </c>
      <c r="I796" t="str">
        <f>TRIM(shipments[[#This Row],[Geography]])</f>
        <v>USA</v>
      </c>
      <c r="J796">
        <f>shipments[[#This Row],[Boxes]]*_xlfn.XLOOKUP(shipments[[#This Row],[Product]],products[Product], products[Cost per box])</f>
        <v>54.11</v>
      </c>
    </row>
    <row r="797" spans="3:10" x14ac:dyDescent="0.3">
      <c r="C797" t="s">
        <v>64</v>
      </c>
      <c r="D797" t="s">
        <v>110</v>
      </c>
      <c r="E797" t="s">
        <v>21</v>
      </c>
      <c r="F797" s="7">
        <v>44869</v>
      </c>
      <c r="G797" s="4">
        <v>4683</v>
      </c>
      <c r="H797">
        <v>707</v>
      </c>
      <c r="I797" t="str">
        <f>TRIM(shipments[[#This Row],[Geography]])</f>
        <v>UK</v>
      </c>
      <c r="J797">
        <f>shipments[[#This Row],[Boxes]]*_xlfn.XLOOKUP(shipments[[#This Row],[Product]],products[Product], products[Cost per box])</f>
        <v>5811.5400000000009</v>
      </c>
    </row>
    <row r="798" spans="3:10" x14ac:dyDescent="0.3">
      <c r="C798" t="s">
        <v>7</v>
      </c>
      <c r="D798" t="s">
        <v>38</v>
      </c>
      <c r="E798" t="s">
        <v>14</v>
      </c>
      <c r="F798" s="7">
        <v>44722</v>
      </c>
      <c r="G798" s="4"/>
      <c r="H798">
        <v>546</v>
      </c>
      <c r="I798" t="str">
        <f>TRIM(shipments[[#This Row],[Geography]])</f>
        <v>Australia</v>
      </c>
      <c r="J798">
        <f>shipments[[#This Row],[Boxes]]*_xlfn.XLOOKUP(shipments[[#This Row],[Product]],products[Product], products[Cost per box])</f>
        <v>4084.0800000000004</v>
      </c>
    </row>
    <row r="799" spans="3:10" x14ac:dyDescent="0.3">
      <c r="C799" t="s">
        <v>71</v>
      </c>
      <c r="D799" t="s">
        <v>35</v>
      </c>
      <c r="E799" t="s">
        <v>15</v>
      </c>
      <c r="F799" s="7">
        <v>45023</v>
      </c>
      <c r="G799" s="4">
        <v>427</v>
      </c>
      <c r="H799">
        <v>2707</v>
      </c>
      <c r="I799" t="str">
        <f>TRIM(shipments[[#This Row],[Geography]])</f>
        <v>USA</v>
      </c>
      <c r="J799">
        <f>shipments[[#This Row],[Boxes]]*_xlfn.XLOOKUP(shipments[[#This Row],[Product]],products[Product], products[Cost per box])</f>
        <v>10421.950000000001</v>
      </c>
    </row>
    <row r="800" spans="3:10" x14ac:dyDescent="0.3">
      <c r="C800" t="s">
        <v>5</v>
      </c>
      <c r="D800" t="s">
        <v>99</v>
      </c>
      <c r="E800" t="s">
        <v>25</v>
      </c>
      <c r="F800" s="7">
        <v>44731</v>
      </c>
      <c r="G800" s="4">
        <v>10171</v>
      </c>
      <c r="H800">
        <v>491</v>
      </c>
      <c r="I800" t="str">
        <f>TRIM(shipments[[#This Row],[Geography]])</f>
        <v>India</v>
      </c>
      <c r="J800">
        <f>shipments[[#This Row],[Boxes]]*_xlfn.XLOOKUP(shipments[[#This Row],[Product]],products[Product], products[Cost per box])</f>
        <v>3157.1299999999997</v>
      </c>
    </row>
    <row r="801" spans="3:10" x14ac:dyDescent="0.3">
      <c r="C801" t="s">
        <v>75</v>
      </c>
      <c r="D801" t="s">
        <v>104</v>
      </c>
      <c r="E801" t="s">
        <v>15</v>
      </c>
      <c r="F801" s="7">
        <v>44755</v>
      </c>
      <c r="G801" s="4">
        <v>7014</v>
      </c>
      <c r="H801">
        <v>357</v>
      </c>
      <c r="I801" t="str">
        <f>TRIM(shipments[[#This Row],[Geography]])</f>
        <v>Australia</v>
      </c>
      <c r="J801">
        <f>shipments[[#This Row],[Boxes]]*_xlfn.XLOOKUP(shipments[[#This Row],[Product]],products[Product], products[Cost per box])</f>
        <v>1374.45</v>
      </c>
    </row>
    <row r="802" spans="3:10" x14ac:dyDescent="0.3">
      <c r="C802" t="s">
        <v>73</v>
      </c>
      <c r="D802" t="s">
        <v>100</v>
      </c>
      <c r="E802" t="s">
        <v>28</v>
      </c>
      <c r="F802" s="7">
        <v>44917</v>
      </c>
      <c r="G802" s="4">
        <v>4970</v>
      </c>
      <c r="H802">
        <v>434</v>
      </c>
      <c r="I802" t="str">
        <f>TRIM(shipments[[#This Row],[Geography]])</f>
        <v>India</v>
      </c>
      <c r="J802">
        <f>shipments[[#This Row],[Boxes]]*_xlfn.XLOOKUP(shipments[[#This Row],[Product]],products[Product], products[Cost per box])</f>
        <v>3658.62</v>
      </c>
    </row>
    <row r="803" spans="3:10" x14ac:dyDescent="0.3">
      <c r="C803" t="s">
        <v>8</v>
      </c>
      <c r="D803" t="s">
        <v>106</v>
      </c>
      <c r="E803" t="s">
        <v>13</v>
      </c>
      <c r="F803" s="7">
        <v>44895</v>
      </c>
      <c r="G803" s="4">
        <v>1092</v>
      </c>
      <c r="H803">
        <v>22</v>
      </c>
      <c r="I803" t="str">
        <f>TRIM(shipments[[#This Row],[Geography]])</f>
        <v>USA</v>
      </c>
      <c r="J803">
        <f>shipments[[#This Row],[Boxes]]*_xlfn.XLOOKUP(shipments[[#This Row],[Product]],products[Product], products[Cost per box])</f>
        <v>115.72</v>
      </c>
    </row>
    <row r="804" spans="3:10" x14ac:dyDescent="0.3">
      <c r="C804" t="s">
        <v>93</v>
      </c>
      <c r="D804" t="s">
        <v>39</v>
      </c>
      <c r="E804" t="s">
        <v>25</v>
      </c>
      <c r="F804" s="7">
        <v>45117</v>
      </c>
      <c r="G804" s="4">
        <v>2359</v>
      </c>
      <c r="H804">
        <v>124</v>
      </c>
      <c r="I804" t="str">
        <f>TRIM(shipments[[#This Row],[Geography]])</f>
        <v>UK</v>
      </c>
      <c r="J804">
        <f>shipments[[#This Row],[Boxes]]*_xlfn.XLOOKUP(shipments[[#This Row],[Product]],products[Product], products[Cost per box])</f>
        <v>797.31999999999994</v>
      </c>
    </row>
    <row r="805" spans="3:10" x14ac:dyDescent="0.3">
      <c r="C805" t="s">
        <v>66</v>
      </c>
      <c r="D805" t="s">
        <v>37</v>
      </c>
      <c r="E805" t="s">
        <v>21</v>
      </c>
      <c r="F805" s="7">
        <v>45069</v>
      </c>
      <c r="G805" s="4">
        <v>2912</v>
      </c>
      <c r="H805">
        <v>115</v>
      </c>
      <c r="I805" t="str">
        <f>TRIM(shipments[[#This Row],[Geography]])</f>
        <v>New Zealand</v>
      </c>
      <c r="J805">
        <f>shipments[[#This Row],[Boxes]]*_xlfn.XLOOKUP(shipments[[#This Row],[Product]],products[Product], products[Cost per box])</f>
        <v>945.30000000000007</v>
      </c>
    </row>
    <row r="806" spans="3:10" x14ac:dyDescent="0.3">
      <c r="C806" t="s">
        <v>91</v>
      </c>
      <c r="D806" t="s">
        <v>34</v>
      </c>
      <c r="E806" t="s">
        <v>16</v>
      </c>
      <c r="F806" s="7">
        <v>44972</v>
      </c>
      <c r="G806" s="4">
        <v>6923</v>
      </c>
      <c r="H806">
        <v>151</v>
      </c>
      <c r="I806" t="str">
        <f>TRIM(shipments[[#This Row],[Geography]])</f>
        <v>India</v>
      </c>
      <c r="J806">
        <f>shipments[[#This Row],[Boxes]]*_xlfn.XLOOKUP(shipments[[#This Row],[Product]],products[Product], products[Cost per box])</f>
        <v>863.71999999999991</v>
      </c>
    </row>
    <row r="807" spans="3:10" x14ac:dyDescent="0.3">
      <c r="C807" t="s">
        <v>72</v>
      </c>
      <c r="D807" t="s">
        <v>35</v>
      </c>
      <c r="E807" t="s">
        <v>14</v>
      </c>
      <c r="F807" s="7">
        <v>45168</v>
      </c>
      <c r="G807" s="4">
        <v>35</v>
      </c>
      <c r="H807">
        <v>304</v>
      </c>
      <c r="I807" t="str">
        <f>TRIM(shipments[[#This Row],[Geography]])</f>
        <v>USA</v>
      </c>
      <c r="J807">
        <f>shipments[[#This Row],[Boxes]]*_xlfn.XLOOKUP(shipments[[#This Row],[Product]],products[Product], products[Cost per box])</f>
        <v>2273.92</v>
      </c>
    </row>
    <row r="808" spans="3:10" x14ac:dyDescent="0.3">
      <c r="C808" t="s">
        <v>3</v>
      </c>
      <c r="D808" t="s">
        <v>38</v>
      </c>
      <c r="E808" t="s">
        <v>30</v>
      </c>
      <c r="F808" s="7">
        <v>44905</v>
      </c>
      <c r="G808" s="4">
        <v>2506</v>
      </c>
      <c r="H808">
        <v>292</v>
      </c>
      <c r="I808" t="str">
        <f>TRIM(shipments[[#This Row],[Geography]])</f>
        <v>Australia</v>
      </c>
      <c r="J808">
        <f>shipments[[#This Row],[Boxes]]*_xlfn.XLOOKUP(shipments[[#This Row],[Product]],products[Product], products[Cost per box])</f>
        <v>1471.68</v>
      </c>
    </row>
    <row r="809" spans="3:10" x14ac:dyDescent="0.3">
      <c r="C809" t="s">
        <v>91</v>
      </c>
      <c r="D809" t="s">
        <v>35</v>
      </c>
      <c r="E809" t="s">
        <v>15</v>
      </c>
      <c r="F809" s="7">
        <v>44950</v>
      </c>
      <c r="G809" s="4">
        <v>3514</v>
      </c>
      <c r="H809">
        <v>131</v>
      </c>
      <c r="I809" t="str">
        <f>TRIM(shipments[[#This Row],[Geography]])</f>
        <v>USA</v>
      </c>
      <c r="J809">
        <f>shipments[[#This Row],[Boxes]]*_xlfn.XLOOKUP(shipments[[#This Row],[Product]],products[Product], products[Cost per box])</f>
        <v>504.35</v>
      </c>
    </row>
    <row r="810" spans="3:10" x14ac:dyDescent="0.3">
      <c r="C810" t="s">
        <v>2</v>
      </c>
      <c r="D810" t="s">
        <v>102</v>
      </c>
      <c r="E810" t="s">
        <v>25</v>
      </c>
      <c r="F810" s="7">
        <v>44792</v>
      </c>
      <c r="G810" s="4">
        <v>3395</v>
      </c>
      <c r="H810">
        <v>676</v>
      </c>
      <c r="I810" t="str">
        <f>TRIM(shipments[[#This Row],[Geography]])</f>
        <v>New Zealand</v>
      </c>
      <c r="J810">
        <f>shipments[[#This Row],[Boxes]]*_xlfn.XLOOKUP(shipments[[#This Row],[Product]],products[Product], products[Cost per box])</f>
        <v>4346.6799999999994</v>
      </c>
    </row>
    <row r="811" spans="3:10" x14ac:dyDescent="0.3">
      <c r="C811" t="s">
        <v>70</v>
      </c>
      <c r="D811" t="s">
        <v>35</v>
      </c>
      <c r="E811" t="s">
        <v>17</v>
      </c>
      <c r="F811" s="7">
        <v>44930</v>
      </c>
      <c r="G811" s="4">
        <v>9002</v>
      </c>
      <c r="H811">
        <v>429</v>
      </c>
      <c r="I811" t="str">
        <f>TRIM(shipments[[#This Row],[Geography]])</f>
        <v>USA</v>
      </c>
      <c r="J811">
        <f>shipments[[#This Row],[Boxes]]*_xlfn.XLOOKUP(shipments[[#This Row],[Product]],products[Product], products[Cost per box])</f>
        <v>2706.99</v>
      </c>
    </row>
    <row r="812" spans="3:10" x14ac:dyDescent="0.3">
      <c r="C812" t="s">
        <v>6</v>
      </c>
      <c r="D812" t="s">
        <v>34</v>
      </c>
      <c r="E812" t="s">
        <v>18</v>
      </c>
      <c r="F812" s="7">
        <v>45161</v>
      </c>
      <c r="G812" s="4">
        <v>7266</v>
      </c>
      <c r="H812">
        <v>383</v>
      </c>
      <c r="I812" t="str">
        <f>TRIM(shipments[[#This Row],[Geography]])</f>
        <v>India</v>
      </c>
      <c r="J812">
        <f>shipments[[#This Row],[Boxes]]*_xlfn.XLOOKUP(shipments[[#This Row],[Product]],products[Product], products[Cost per box])</f>
        <v>3807.02</v>
      </c>
    </row>
    <row r="813" spans="3:10" x14ac:dyDescent="0.3">
      <c r="C813" t="s">
        <v>93</v>
      </c>
      <c r="D813" t="s">
        <v>36</v>
      </c>
      <c r="E813" t="s">
        <v>28</v>
      </c>
      <c r="F813" s="7">
        <v>45105</v>
      </c>
      <c r="G813" s="4">
        <v>1435</v>
      </c>
      <c r="H813">
        <v>1598</v>
      </c>
      <c r="I813" t="str">
        <f>TRIM(shipments[[#This Row],[Geography]])</f>
        <v>Canada</v>
      </c>
      <c r="J813">
        <f>shipments[[#This Row],[Boxes]]*_xlfn.XLOOKUP(shipments[[#This Row],[Product]],products[Product], products[Cost per box])</f>
        <v>13471.14</v>
      </c>
    </row>
    <row r="814" spans="3:10" x14ac:dyDescent="0.3">
      <c r="C814" t="s">
        <v>73</v>
      </c>
      <c r="D814" t="s">
        <v>39</v>
      </c>
      <c r="E814" t="s">
        <v>4</v>
      </c>
      <c r="F814" s="7">
        <v>44949</v>
      </c>
      <c r="G814" s="4">
        <v>11851</v>
      </c>
      <c r="H814">
        <v>371</v>
      </c>
      <c r="I814" t="str">
        <f>TRIM(shipments[[#This Row],[Geography]])</f>
        <v>UK</v>
      </c>
      <c r="J814">
        <f>shipments[[#This Row],[Boxes]]*_xlfn.XLOOKUP(shipments[[#This Row],[Product]],products[Product], products[Cost per box])</f>
        <v>1910.65</v>
      </c>
    </row>
    <row r="815" spans="3:10" x14ac:dyDescent="0.3">
      <c r="C815" t="s">
        <v>95</v>
      </c>
      <c r="D815" t="s">
        <v>105</v>
      </c>
      <c r="E815" t="s">
        <v>13</v>
      </c>
      <c r="F815" s="7">
        <v>44743</v>
      </c>
      <c r="G815" s="4">
        <v>3745</v>
      </c>
      <c r="H815">
        <v>58</v>
      </c>
      <c r="I815" t="str">
        <f>TRIM(shipments[[#This Row],[Geography]])</f>
        <v>Canada</v>
      </c>
      <c r="J815">
        <f>shipments[[#This Row],[Boxes]]*_xlfn.XLOOKUP(shipments[[#This Row],[Product]],products[Product], products[Cost per box])</f>
        <v>305.08</v>
      </c>
    </row>
    <row r="816" spans="3:10" x14ac:dyDescent="0.3">
      <c r="C816" t="s">
        <v>2</v>
      </c>
      <c r="D816" t="s">
        <v>38</v>
      </c>
      <c r="E816" t="s">
        <v>17</v>
      </c>
      <c r="F816" s="7">
        <v>45090</v>
      </c>
      <c r="G816" s="4">
        <v>1022</v>
      </c>
      <c r="H816">
        <v>81</v>
      </c>
      <c r="I816" t="str">
        <f>TRIM(shipments[[#This Row],[Geography]])</f>
        <v>Australia</v>
      </c>
      <c r="J816">
        <f>shipments[[#This Row],[Boxes]]*_xlfn.XLOOKUP(shipments[[#This Row],[Product]],products[Product], products[Cost per box])</f>
        <v>511.10999999999996</v>
      </c>
    </row>
    <row r="817" spans="3:10" x14ac:dyDescent="0.3">
      <c r="C817" t="s">
        <v>66</v>
      </c>
      <c r="D817" t="s">
        <v>37</v>
      </c>
      <c r="E817" t="s">
        <v>16</v>
      </c>
      <c r="F817" s="7">
        <v>44972</v>
      </c>
      <c r="G817" s="4">
        <v>7133</v>
      </c>
      <c r="H817">
        <v>298</v>
      </c>
      <c r="I817" t="str">
        <f>TRIM(shipments[[#This Row],[Geography]])</f>
        <v>New Zealand</v>
      </c>
      <c r="J817">
        <f>shipments[[#This Row],[Boxes]]*_xlfn.XLOOKUP(shipments[[#This Row],[Product]],products[Product], products[Cost per box])</f>
        <v>1704.56</v>
      </c>
    </row>
    <row r="818" spans="3:10" x14ac:dyDescent="0.3">
      <c r="C818" t="s">
        <v>71</v>
      </c>
      <c r="D818" t="s">
        <v>35</v>
      </c>
      <c r="E818" t="s">
        <v>30</v>
      </c>
      <c r="F818" s="7">
        <v>44932</v>
      </c>
      <c r="G818" s="4">
        <v>8890</v>
      </c>
      <c r="H818">
        <v>181</v>
      </c>
      <c r="I818" t="str">
        <f>TRIM(shipments[[#This Row],[Geography]])</f>
        <v>USA</v>
      </c>
      <c r="J818">
        <f>shipments[[#This Row],[Boxes]]*_xlfn.XLOOKUP(shipments[[#This Row],[Product]],products[Product], products[Cost per box])</f>
        <v>912.24</v>
      </c>
    </row>
    <row r="819" spans="3:10" x14ac:dyDescent="0.3">
      <c r="C819" t="s">
        <v>69</v>
      </c>
      <c r="D819" t="s">
        <v>37</v>
      </c>
      <c r="E819" t="s">
        <v>31</v>
      </c>
      <c r="F819" s="7">
        <v>45079</v>
      </c>
      <c r="G819" s="4">
        <v>6685</v>
      </c>
      <c r="H819">
        <v>109</v>
      </c>
      <c r="I819" t="str">
        <f>TRIM(shipments[[#This Row],[Geography]])</f>
        <v>New Zealand</v>
      </c>
      <c r="J819">
        <f>shipments[[#This Row],[Boxes]]*_xlfn.XLOOKUP(shipments[[#This Row],[Product]],products[Product], products[Cost per box])</f>
        <v>300.83999999999997</v>
      </c>
    </row>
    <row r="820" spans="3:10" x14ac:dyDescent="0.3">
      <c r="C820" t="s">
        <v>8</v>
      </c>
      <c r="D820" t="s">
        <v>38</v>
      </c>
      <c r="E820" t="s">
        <v>26</v>
      </c>
      <c r="F820" s="7">
        <v>45167</v>
      </c>
      <c r="G820" s="4">
        <v>1960</v>
      </c>
      <c r="H820">
        <v>58</v>
      </c>
      <c r="I820" t="str">
        <f>TRIM(shipments[[#This Row],[Geography]])</f>
        <v>Australia</v>
      </c>
      <c r="J820">
        <f>shipments[[#This Row],[Boxes]]*_xlfn.XLOOKUP(shipments[[#This Row],[Product]],products[Product], products[Cost per box])</f>
        <v>719.78</v>
      </c>
    </row>
    <row r="821" spans="3:10" x14ac:dyDescent="0.3">
      <c r="C821" t="s">
        <v>67</v>
      </c>
      <c r="D821" t="s">
        <v>39</v>
      </c>
      <c r="E821" t="s">
        <v>33</v>
      </c>
      <c r="F821" s="7">
        <v>45006</v>
      </c>
      <c r="G821" s="4">
        <v>7882</v>
      </c>
      <c r="H821">
        <v>208</v>
      </c>
      <c r="I821" t="str">
        <f>TRIM(shipments[[#This Row],[Geography]])</f>
        <v>UK</v>
      </c>
      <c r="J821">
        <f>shipments[[#This Row],[Boxes]]*_xlfn.XLOOKUP(shipments[[#This Row],[Product]],products[Product], products[Cost per box])</f>
        <v>551.19999999999993</v>
      </c>
    </row>
    <row r="822" spans="3:10" x14ac:dyDescent="0.3">
      <c r="C822" t="s">
        <v>10</v>
      </c>
      <c r="D822" t="s">
        <v>37</v>
      </c>
      <c r="E822" t="s">
        <v>30</v>
      </c>
      <c r="F822" s="7">
        <v>45146</v>
      </c>
      <c r="G822" s="4">
        <v>4018</v>
      </c>
      <c r="H822">
        <v>344</v>
      </c>
      <c r="I822" t="str">
        <f>TRIM(shipments[[#This Row],[Geography]])</f>
        <v>New Zealand</v>
      </c>
      <c r="J822">
        <f>shipments[[#This Row],[Boxes]]*_xlfn.XLOOKUP(shipments[[#This Row],[Product]],products[Product], products[Cost per box])</f>
        <v>1733.76</v>
      </c>
    </row>
    <row r="823" spans="3:10" x14ac:dyDescent="0.3">
      <c r="C823" t="s">
        <v>94</v>
      </c>
      <c r="D823" t="s">
        <v>39</v>
      </c>
      <c r="E823" t="s">
        <v>31</v>
      </c>
      <c r="F823" s="7">
        <v>45047</v>
      </c>
      <c r="G823" s="4">
        <v>3696</v>
      </c>
      <c r="H823">
        <v>648</v>
      </c>
      <c r="I823" t="str">
        <f>TRIM(shipments[[#This Row],[Geography]])</f>
        <v>UK</v>
      </c>
      <c r="J823">
        <f>shipments[[#This Row],[Boxes]]*_xlfn.XLOOKUP(shipments[[#This Row],[Product]],products[Product], products[Cost per box])</f>
        <v>1788.4799999999998</v>
      </c>
    </row>
    <row r="824" spans="3:10" x14ac:dyDescent="0.3">
      <c r="C824" t="s">
        <v>2</v>
      </c>
      <c r="D824" t="s">
        <v>36</v>
      </c>
      <c r="E824" t="s">
        <v>19</v>
      </c>
      <c r="F824" s="7">
        <v>44984</v>
      </c>
      <c r="G824" s="4">
        <v>14693</v>
      </c>
      <c r="H824">
        <v>112</v>
      </c>
      <c r="I824" t="str">
        <f>TRIM(shipments[[#This Row],[Geography]])</f>
        <v>Canada</v>
      </c>
      <c r="J824">
        <f>shipments[[#This Row],[Boxes]]*_xlfn.XLOOKUP(shipments[[#This Row],[Product]],products[Product], products[Cost per box])</f>
        <v>865.76</v>
      </c>
    </row>
    <row r="825" spans="3:10" x14ac:dyDescent="0.3">
      <c r="C825" t="s">
        <v>75</v>
      </c>
      <c r="D825" t="s">
        <v>39</v>
      </c>
      <c r="E825" t="s">
        <v>15</v>
      </c>
      <c r="F825" s="7">
        <v>45140</v>
      </c>
      <c r="G825" s="4">
        <v>20335</v>
      </c>
      <c r="H825">
        <v>204</v>
      </c>
      <c r="I825" t="str">
        <f>TRIM(shipments[[#This Row],[Geography]])</f>
        <v>UK</v>
      </c>
      <c r="J825">
        <f>shipments[[#This Row],[Boxes]]*_xlfn.XLOOKUP(shipments[[#This Row],[Product]],products[Product], products[Cost per box])</f>
        <v>785.4</v>
      </c>
    </row>
    <row r="826" spans="3:10" x14ac:dyDescent="0.3">
      <c r="C826" t="s">
        <v>72</v>
      </c>
      <c r="D826" t="s">
        <v>34</v>
      </c>
      <c r="E826" t="s">
        <v>29</v>
      </c>
      <c r="F826" s="7">
        <v>45029</v>
      </c>
      <c r="G826" s="4">
        <v>4354</v>
      </c>
      <c r="H826">
        <v>1078</v>
      </c>
      <c r="I826" t="str">
        <f>TRIM(shipments[[#This Row],[Geography]])</f>
        <v>India</v>
      </c>
      <c r="J826">
        <f>shipments[[#This Row],[Boxes]]*_xlfn.XLOOKUP(shipments[[#This Row],[Product]],products[Product], products[Cost per box])</f>
        <v>7330.4</v>
      </c>
    </row>
    <row r="827" spans="3:10" x14ac:dyDescent="0.3">
      <c r="C827" t="s">
        <v>94</v>
      </c>
      <c r="D827" t="s">
        <v>34</v>
      </c>
      <c r="E827" t="s">
        <v>27</v>
      </c>
      <c r="F827" s="7">
        <v>44764</v>
      </c>
      <c r="G827" s="4">
        <v>7721</v>
      </c>
      <c r="H827">
        <v>266</v>
      </c>
      <c r="I827" t="str">
        <f>TRIM(shipments[[#This Row],[Geography]])</f>
        <v>India</v>
      </c>
      <c r="J827">
        <f>shipments[[#This Row],[Boxes]]*_xlfn.XLOOKUP(shipments[[#This Row],[Product]],products[Product], products[Cost per box])</f>
        <v>2545.62</v>
      </c>
    </row>
    <row r="828" spans="3:10" x14ac:dyDescent="0.3">
      <c r="C828" t="s">
        <v>6</v>
      </c>
      <c r="D828" t="s">
        <v>35</v>
      </c>
      <c r="E828" t="s">
        <v>16</v>
      </c>
      <c r="F828" s="7">
        <v>44953</v>
      </c>
      <c r="G828" s="4">
        <v>6419</v>
      </c>
      <c r="H828">
        <v>257</v>
      </c>
      <c r="I828" t="str">
        <f>TRIM(shipments[[#This Row],[Geography]])</f>
        <v>USA</v>
      </c>
      <c r="J828">
        <f>shipments[[#This Row],[Boxes]]*_xlfn.XLOOKUP(shipments[[#This Row],[Product]],products[Product], products[Cost per box])</f>
        <v>1470.04</v>
      </c>
    </row>
    <row r="829" spans="3:10" x14ac:dyDescent="0.3">
      <c r="C829" t="s">
        <v>93</v>
      </c>
      <c r="D829" t="s">
        <v>38</v>
      </c>
      <c r="E829" t="s">
        <v>16</v>
      </c>
      <c r="F829" s="7">
        <v>44987</v>
      </c>
      <c r="G829" s="4">
        <v>2702</v>
      </c>
      <c r="H829">
        <v>43</v>
      </c>
      <c r="I829" t="str">
        <f>TRIM(shipments[[#This Row],[Geography]])</f>
        <v>Australia</v>
      </c>
      <c r="J829">
        <f>shipments[[#This Row],[Boxes]]*_xlfn.XLOOKUP(shipments[[#This Row],[Product]],products[Product], products[Cost per box])</f>
        <v>245.95999999999998</v>
      </c>
    </row>
    <row r="830" spans="3:10" x14ac:dyDescent="0.3">
      <c r="C830" t="s">
        <v>95</v>
      </c>
      <c r="D830" t="s">
        <v>36</v>
      </c>
      <c r="E830" t="s">
        <v>25</v>
      </c>
      <c r="F830" s="7">
        <v>44966</v>
      </c>
      <c r="G830" s="4">
        <v>11368</v>
      </c>
      <c r="H830">
        <v>965</v>
      </c>
      <c r="I830" t="str">
        <f>TRIM(shipments[[#This Row],[Geography]])</f>
        <v>Canada</v>
      </c>
      <c r="J830">
        <f>shipments[[#This Row],[Boxes]]*_xlfn.XLOOKUP(shipments[[#This Row],[Product]],products[Product], products[Cost per box])</f>
        <v>6204.95</v>
      </c>
    </row>
    <row r="831" spans="3:10" x14ac:dyDescent="0.3">
      <c r="C831" t="s">
        <v>5</v>
      </c>
      <c r="D831" t="s">
        <v>104</v>
      </c>
      <c r="E831" t="s">
        <v>33</v>
      </c>
      <c r="F831" s="7">
        <v>44755</v>
      </c>
      <c r="G831" s="4">
        <v>1099</v>
      </c>
      <c r="H831">
        <v>59</v>
      </c>
      <c r="I831" t="str">
        <f>TRIM(shipments[[#This Row],[Geography]])</f>
        <v>Australia</v>
      </c>
      <c r="J831">
        <f>shipments[[#This Row],[Boxes]]*_xlfn.XLOOKUP(shipments[[#This Row],[Product]],products[Product], products[Cost per box])</f>
        <v>156.35</v>
      </c>
    </row>
    <row r="832" spans="3:10" x14ac:dyDescent="0.3">
      <c r="C832" t="s">
        <v>2</v>
      </c>
      <c r="D832" t="s">
        <v>109</v>
      </c>
      <c r="E832" t="s">
        <v>22</v>
      </c>
      <c r="F832" s="7">
        <v>44861</v>
      </c>
      <c r="G832" s="4">
        <v>406</v>
      </c>
      <c r="H832">
        <v>193</v>
      </c>
      <c r="I832" t="str">
        <f>TRIM(shipments[[#This Row],[Geography]])</f>
        <v>India</v>
      </c>
      <c r="J832">
        <f>shipments[[#This Row],[Boxes]]*_xlfn.XLOOKUP(shipments[[#This Row],[Product]],products[Product], products[Cost per box])</f>
        <v>1974.39</v>
      </c>
    </row>
    <row r="833" spans="3:10" x14ac:dyDescent="0.3">
      <c r="C833" t="s">
        <v>71</v>
      </c>
      <c r="D833" t="s">
        <v>39</v>
      </c>
      <c r="E833" t="s">
        <v>21</v>
      </c>
      <c r="F833" s="7">
        <v>45090</v>
      </c>
      <c r="G833" s="4">
        <v>413</v>
      </c>
      <c r="H833">
        <v>122</v>
      </c>
      <c r="I833" t="str">
        <f>TRIM(shipments[[#This Row],[Geography]])</f>
        <v>UK</v>
      </c>
      <c r="J833">
        <f>shipments[[#This Row],[Boxes]]*_xlfn.XLOOKUP(shipments[[#This Row],[Product]],products[Product], products[Cost per box])</f>
        <v>1002.84</v>
      </c>
    </row>
    <row r="834" spans="3:10" x14ac:dyDescent="0.3">
      <c r="C834" t="s">
        <v>7</v>
      </c>
      <c r="D834" t="s">
        <v>101</v>
      </c>
      <c r="E834" t="s">
        <v>27</v>
      </c>
      <c r="F834" s="7">
        <v>44847</v>
      </c>
      <c r="G834" s="4">
        <v>7714</v>
      </c>
      <c r="H834">
        <v>161</v>
      </c>
      <c r="I834" t="str">
        <f>TRIM(shipments[[#This Row],[Geography]])</f>
        <v>USA</v>
      </c>
      <c r="J834">
        <f>shipments[[#This Row],[Boxes]]*_xlfn.XLOOKUP(shipments[[#This Row],[Product]],products[Product], products[Cost per box])</f>
        <v>1540.77</v>
      </c>
    </row>
    <row r="835" spans="3:10" x14ac:dyDescent="0.3">
      <c r="C835" t="s">
        <v>66</v>
      </c>
      <c r="D835" t="s">
        <v>105</v>
      </c>
      <c r="E835" t="s">
        <v>21</v>
      </c>
      <c r="F835" s="7">
        <v>44757</v>
      </c>
      <c r="G835" s="4">
        <v>3885</v>
      </c>
      <c r="H835">
        <v>164</v>
      </c>
      <c r="I835" t="str">
        <f>TRIM(shipments[[#This Row],[Geography]])</f>
        <v>Canada</v>
      </c>
      <c r="J835">
        <f>shipments[[#This Row],[Boxes]]*_xlfn.XLOOKUP(shipments[[#This Row],[Product]],products[Product], products[Cost per box])</f>
        <v>1348.0800000000002</v>
      </c>
    </row>
    <row r="836" spans="3:10" x14ac:dyDescent="0.3">
      <c r="C836" t="s">
        <v>93</v>
      </c>
      <c r="D836" t="s">
        <v>38</v>
      </c>
      <c r="E836" t="s">
        <v>33</v>
      </c>
      <c r="F836" s="7">
        <v>44993</v>
      </c>
      <c r="G836" s="4">
        <v>16940</v>
      </c>
      <c r="H836">
        <v>190</v>
      </c>
      <c r="I836" t="str">
        <f>TRIM(shipments[[#This Row],[Geography]])</f>
        <v>Australia</v>
      </c>
      <c r="J836">
        <f>shipments[[#This Row],[Boxes]]*_xlfn.XLOOKUP(shipments[[#This Row],[Product]],products[Product], products[Cost per box])</f>
        <v>503.5</v>
      </c>
    </row>
    <row r="837" spans="3:10" x14ac:dyDescent="0.3">
      <c r="C837" t="s">
        <v>94</v>
      </c>
      <c r="D837" t="s">
        <v>35</v>
      </c>
      <c r="E837" t="s">
        <v>27</v>
      </c>
      <c r="F837" s="7">
        <v>45099</v>
      </c>
      <c r="G837" s="4">
        <v>7021</v>
      </c>
      <c r="H837">
        <v>335</v>
      </c>
      <c r="I837" t="str">
        <f>TRIM(shipments[[#This Row],[Geography]])</f>
        <v>USA</v>
      </c>
      <c r="J837">
        <f>shipments[[#This Row],[Boxes]]*_xlfn.XLOOKUP(shipments[[#This Row],[Product]],products[Product], products[Cost per box])</f>
        <v>3205.9500000000003</v>
      </c>
    </row>
    <row r="838" spans="3:10" x14ac:dyDescent="0.3">
      <c r="C838" t="s">
        <v>71</v>
      </c>
      <c r="D838" t="s">
        <v>35</v>
      </c>
      <c r="E838" t="s">
        <v>30</v>
      </c>
      <c r="F838" s="7">
        <v>44705</v>
      </c>
      <c r="G838" s="4">
        <v>16401</v>
      </c>
      <c r="H838">
        <v>270</v>
      </c>
      <c r="I838" t="str">
        <f>TRIM(shipments[[#This Row],[Geography]])</f>
        <v>USA</v>
      </c>
      <c r="J838">
        <f>shipments[[#This Row],[Boxes]]*_xlfn.XLOOKUP(shipments[[#This Row],[Product]],products[Product], products[Cost per box])</f>
        <v>1360.8</v>
      </c>
    </row>
    <row r="839" spans="3:10" x14ac:dyDescent="0.3">
      <c r="C839" t="s">
        <v>72</v>
      </c>
      <c r="D839" t="s">
        <v>38</v>
      </c>
      <c r="E839" t="s">
        <v>27</v>
      </c>
      <c r="F839" s="7">
        <v>44952</v>
      </c>
      <c r="G839" s="4">
        <v>7532</v>
      </c>
      <c r="H839">
        <v>1007</v>
      </c>
      <c r="I839" t="str">
        <f>TRIM(shipments[[#This Row],[Geography]])</f>
        <v>Australia</v>
      </c>
      <c r="J839">
        <f>shipments[[#This Row],[Boxes]]*_xlfn.XLOOKUP(shipments[[#This Row],[Product]],products[Product], products[Cost per box])</f>
        <v>9636.99</v>
      </c>
    </row>
    <row r="840" spans="3:10" x14ac:dyDescent="0.3">
      <c r="C840" t="s">
        <v>75</v>
      </c>
      <c r="D840" t="s">
        <v>35</v>
      </c>
      <c r="E840" t="s">
        <v>29</v>
      </c>
      <c r="F840" s="7">
        <v>45107</v>
      </c>
      <c r="G840" s="4">
        <v>9933</v>
      </c>
      <c r="H840">
        <v>710</v>
      </c>
      <c r="I840" t="str">
        <f>TRIM(shipments[[#This Row],[Geography]])</f>
        <v>USA</v>
      </c>
      <c r="J840">
        <f>shipments[[#This Row],[Boxes]]*_xlfn.XLOOKUP(shipments[[#This Row],[Product]],products[Product], products[Cost per box])</f>
        <v>4828</v>
      </c>
    </row>
    <row r="841" spans="3:10" x14ac:dyDescent="0.3">
      <c r="C841" t="s">
        <v>5</v>
      </c>
      <c r="D841" t="s">
        <v>110</v>
      </c>
      <c r="E841" t="s">
        <v>33</v>
      </c>
      <c r="F841" s="7">
        <v>44700</v>
      </c>
      <c r="G841" s="4">
        <v>4039</v>
      </c>
      <c r="H841">
        <v>549</v>
      </c>
      <c r="I841" t="str">
        <f>TRIM(shipments[[#This Row],[Geography]])</f>
        <v>UK</v>
      </c>
      <c r="J841">
        <f>shipments[[#This Row],[Boxes]]*_xlfn.XLOOKUP(shipments[[#This Row],[Product]],products[Product], products[Cost per box])</f>
        <v>1454.85</v>
      </c>
    </row>
    <row r="842" spans="3:10" x14ac:dyDescent="0.3">
      <c r="C842" t="s">
        <v>69</v>
      </c>
      <c r="D842" t="s">
        <v>35</v>
      </c>
      <c r="E842" t="s">
        <v>13</v>
      </c>
      <c r="F842" s="7">
        <v>45062</v>
      </c>
      <c r="G842" s="4">
        <v>5754</v>
      </c>
      <c r="H842">
        <v>40</v>
      </c>
      <c r="I842" t="str">
        <f>TRIM(shipments[[#This Row],[Geography]])</f>
        <v>USA</v>
      </c>
      <c r="J842">
        <f>shipments[[#This Row],[Boxes]]*_xlfn.XLOOKUP(shipments[[#This Row],[Product]],products[Product], products[Cost per box])</f>
        <v>210.39999999999998</v>
      </c>
    </row>
    <row r="843" spans="3:10" x14ac:dyDescent="0.3">
      <c r="C843" t="s">
        <v>9</v>
      </c>
      <c r="D843" t="s">
        <v>99</v>
      </c>
      <c r="E843" t="s">
        <v>16</v>
      </c>
      <c r="F843" s="7">
        <v>44853</v>
      </c>
      <c r="G843" s="4">
        <v>5789</v>
      </c>
      <c r="H843">
        <v>170</v>
      </c>
      <c r="I843" t="str">
        <f>TRIM(shipments[[#This Row],[Geography]])</f>
        <v>India</v>
      </c>
      <c r="J843">
        <f>shipments[[#This Row],[Boxes]]*_xlfn.XLOOKUP(shipments[[#This Row],[Product]],products[Product], products[Cost per box])</f>
        <v>972.4</v>
      </c>
    </row>
    <row r="844" spans="3:10" x14ac:dyDescent="0.3">
      <c r="C844" t="s">
        <v>65</v>
      </c>
      <c r="D844" t="s">
        <v>37</v>
      </c>
      <c r="E844" t="s">
        <v>26</v>
      </c>
      <c r="F844" s="7">
        <v>45057</v>
      </c>
      <c r="G844" s="4">
        <v>9856</v>
      </c>
      <c r="H844">
        <v>150</v>
      </c>
      <c r="I844" t="str">
        <f>TRIM(shipments[[#This Row],[Geography]])</f>
        <v>New Zealand</v>
      </c>
      <c r="J844">
        <f>shipments[[#This Row],[Boxes]]*_xlfn.XLOOKUP(shipments[[#This Row],[Product]],products[Product], products[Cost per box])</f>
        <v>1861.5</v>
      </c>
    </row>
    <row r="845" spans="3:10" x14ac:dyDescent="0.3">
      <c r="C845" t="s">
        <v>5</v>
      </c>
      <c r="D845" t="s">
        <v>38</v>
      </c>
      <c r="E845" t="s">
        <v>13</v>
      </c>
      <c r="F845" s="7">
        <v>45036</v>
      </c>
      <c r="G845" s="4">
        <v>2541</v>
      </c>
      <c r="H845">
        <v>80</v>
      </c>
      <c r="I845" t="str">
        <f>TRIM(shipments[[#This Row],[Geography]])</f>
        <v>Australia</v>
      </c>
      <c r="J845">
        <f>shipments[[#This Row],[Boxes]]*_xlfn.XLOOKUP(shipments[[#This Row],[Product]],products[Product], products[Cost per box])</f>
        <v>420.79999999999995</v>
      </c>
    </row>
    <row r="846" spans="3:10" x14ac:dyDescent="0.3">
      <c r="C846" t="s">
        <v>92</v>
      </c>
      <c r="D846" t="s">
        <v>35</v>
      </c>
      <c r="E846" t="s">
        <v>14</v>
      </c>
      <c r="F846" s="7">
        <v>45069</v>
      </c>
      <c r="G846" s="4">
        <v>1561</v>
      </c>
      <c r="H846">
        <v>208</v>
      </c>
      <c r="I846" t="str">
        <f>TRIM(shipments[[#This Row],[Geography]])</f>
        <v>USA</v>
      </c>
      <c r="J846">
        <f>shipments[[#This Row],[Boxes]]*_xlfn.XLOOKUP(shipments[[#This Row],[Product]],products[Product], products[Cost per box])</f>
        <v>1555.8400000000001</v>
      </c>
    </row>
    <row r="847" spans="3:10" x14ac:dyDescent="0.3">
      <c r="C847" t="s">
        <v>8</v>
      </c>
      <c r="D847" t="s">
        <v>34</v>
      </c>
      <c r="E847" t="s">
        <v>33</v>
      </c>
      <c r="F847" s="7">
        <v>44980</v>
      </c>
      <c r="G847" s="4">
        <v>3178</v>
      </c>
      <c r="H847">
        <v>103</v>
      </c>
      <c r="I847" t="str">
        <f>TRIM(shipments[[#This Row],[Geography]])</f>
        <v>India</v>
      </c>
      <c r="J847">
        <f>shipments[[#This Row],[Boxes]]*_xlfn.XLOOKUP(shipments[[#This Row],[Product]],products[Product], products[Cost per box])</f>
        <v>272.95</v>
      </c>
    </row>
    <row r="848" spans="3:10" x14ac:dyDescent="0.3">
      <c r="C848" t="s">
        <v>65</v>
      </c>
      <c r="D848" t="s">
        <v>109</v>
      </c>
      <c r="E848" t="s">
        <v>27</v>
      </c>
      <c r="F848" s="7">
        <v>44656</v>
      </c>
      <c r="G848" s="4"/>
      <c r="H848">
        <v>378</v>
      </c>
      <c r="I848" t="str">
        <f>TRIM(shipments[[#This Row],[Geography]])</f>
        <v>India</v>
      </c>
      <c r="J848">
        <f>shipments[[#This Row],[Boxes]]*_xlfn.XLOOKUP(shipments[[#This Row],[Product]],products[Product], products[Cost per box])</f>
        <v>3617.46</v>
      </c>
    </row>
    <row r="849" spans="3:10" x14ac:dyDescent="0.3">
      <c r="C849" t="s">
        <v>66</v>
      </c>
      <c r="D849" t="s">
        <v>38</v>
      </c>
      <c r="E849" t="s">
        <v>19</v>
      </c>
      <c r="F849" s="7">
        <v>45064</v>
      </c>
      <c r="G849" s="4">
        <v>2695</v>
      </c>
      <c r="H849">
        <v>245</v>
      </c>
      <c r="I849" t="str">
        <f>TRIM(shipments[[#This Row],[Geography]])</f>
        <v>Australia</v>
      </c>
      <c r="J849">
        <f>shipments[[#This Row],[Boxes]]*_xlfn.XLOOKUP(shipments[[#This Row],[Product]],products[Product], products[Cost per box])</f>
        <v>1893.8500000000001</v>
      </c>
    </row>
    <row r="850" spans="3:10" x14ac:dyDescent="0.3">
      <c r="C850" t="s">
        <v>3</v>
      </c>
      <c r="D850" t="s">
        <v>39</v>
      </c>
      <c r="E850" t="s">
        <v>23</v>
      </c>
      <c r="F850" s="7">
        <v>45127</v>
      </c>
      <c r="G850" s="4">
        <v>1456</v>
      </c>
      <c r="H850">
        <v>49</v>
      </c>
      <c r="I850" t="str">
        <f>TRIM(shipments[[#This Row],[Geography]])</f>
        <v>UK</v>
      </c>
      <c r="J850">
        <f>shipments[[#This Row],[Boxes]]*_xlfn.XLOOKUP(shipments[[#This Row],[Product]],products[Product], products[Cost per box])</f>
        <v>232.26000000000002</v>
      </c>
    </row>
    <row r="851" spans="3:10" x14ac:dyDescent="0.3">
      <c r="C851" t="s">
        <v>71</v>
      </c>
      <c r="D851" t="s">
        <v>35</v>
      </c>
      <c r="E851" t="s">
        <v>16</v>
      </c>
      <c r="F851" s="7">
        <v>44895</v>
      </c>
      <c r="G851" s="4">
        <v>5446</v>
      </c>
      <c r="H851">
        <v>83</v>
      </c>
      <c r="I851" t="str">
        <f>TRIM(shipments[[#This Row],[Geography]])</f>
        <v>USA</v>
      </c>
      <c r="J851">
        <f>shipments[[#This Row],[Boxes]]*_xlfn.XLOOKUP(shipments[[#This Row],[Product]],products[Product], products[Cost per box])</f>
        <v>474.76</v>
      </c>
    </row>
    <row r="852" spans="3:10" x14ac:dyDescent="0.3">
      <c r="C852" t="s">
        <v>6</v>
      </c>
      <c r="D852" t="s">
        <v>34</v>
      </c>
      <c r="E852" t="s">
        <v>17</v>
      </c>
      <c r="F852" s="7">
        <v>44842</v>
      </c>
      <c r="G852" s="4">
        <v>700</v>
      </c>
      <c r="H852">
        <v>203</v>
      </c>
      <c r="I852" t="str">
        <f>TRIM(shipments[[#This Row],[Geography]])</f>
        <v>India</v>
      </c>
      <c r="J852">
        <f>shipments[[#This Row],[Boxes]]*_xlfn.XLOOKUP(shipments[[#This Row],[Product]],products[Product], products[Cost per box])</f>
        <v>1280.9299999999998</v>
      </c>
    </row>
    <row r="853" spans="3:10" x14ac:dyDescent="0.3">
      <c r="C853" t="s">
        <v>2</v>
      </c>
      <c r="D853" t="s">
        <v>35</v>
      </c>
      <c r="E853" t="s">
        <v>19</v>
      </c>
      <c r="F853" s="7">
        <v>44992</v>
      </c>
      <c r="G853" s="4">
        <v>6839</v>
      </c>
      <c r="H853">
        <v>59</v>
      </c>
      <c r="I853" t="str">
        <f>TRIM(shipments[[#This Row],[Geography]])</f>
        <v>USA</v>
      </c>
      <c r="J853">
        <f>shipments[[#This Row],[Boxes]]*_xlfn.XLOOKUP(shipments[[#This Row],[Product]],products[Product], products[Cost per box])</f>
        <v>456.07000000000005</v>
      </c>
    </row>
    <row r="854" spans="3:10" x14ac:dyDescent="0.3">
      <c r="C854" t="s">
        <v>67</v>
      </c>
      <c r="D854" t="s">
        <v>99</v>
      </c>
      <c r="E854" t="s">
        <v>26</v>
      </c>
      <c r="F854" s="7">
        <v>44738</v>
      </c>
      <c r="G854" s="4">
        <v>7539</v>
      </c>
      <c r="H854">
        <v>227</v>
      </c>
      <c r="I854" t="str">
        <f>TRIM(shipments[[#This Row],[Geography]])</f>
        <v>India</v>
      </c>
      <c r="J854">
        <f>shipments[[#This Row],[Boxes]]*_xlfn.XLOOKUP(shipments[[#This Row],[Product]],products[Product], products[Cost per box])</f>
        <v>2817.07</v>
      </c>
    </row>
    <row r="855" spans="3:10" x14ac:dyDescent="0.3">
      <c r="C855" t="s">
        <v>65</v>
      </c>
      <c r="D855" t="s">
        <v>35</v>
      </c>
      <c r="E855" t="s">
        <v>33</v>
      </c>
      <c r="F855" s="7">
        <v>44812</v>
      </c>
      <c r="G855" s="4">
        <v>1813</v>
      </c>
      <c r="H855">
        <v>178</v>
      </c>
      <c r="I855" t="str">
        <f>TRIM(shipments[[#This Row],[Geography]])</f>
        <v>USA</v>
      </c>
      <c r="J855">
        <f>shipments[[#This Row],[Boxes]]*_xlfn.XLOOKUP(shipments[[#This Row],[Product]],products[Product], products[Cost per box])</f>
        <v>471.7</v>
      </c>
    </row>
    <row r="856" spans="3:10" x14ac:dyDescent="0.3">
      <c r="C856" t="s">
        <v>91</v>
      </c>
      <c r="D856" t="s">
        <v>110</v>
      </c>
      <c r="E856" t="s">
        <v>4</v>
      </c>
      <c r="F856" s="7">
        <v>44696</v>
      </c>
      <c r="G856" s="4">
        <v>203</v>
      </c>
      <c r="H856">
        <v>4</v>
      </c>
      <c r="I856" t="str">
        <f>TRIM(shipments[[#This Row],[Geography]])</f>
        <v>UK</v>
      </c>
      <c r="J856">
        <f>shipments[[#This Row],[Boxes]]*_xlfn.XLOOKUP(shipments[[#This Row],[Product]],products[Product], products[Cost per box])</f>
        <v>20.6</v>
      </c>
    </row>
    <row r="857" spans="3:10" x14ac:dyDescent="0.3">
      <c r="C857" t="s">
        <v>65</v>
      </c>
      <c r="D857" t="s">
        <v>104</v>
      </c>
      <c r="E857" t="s">
        <v>30</v>
      </c>
      <c r="F857" s="7">
        <v>44797</v>
      </c>
      <c r="G857" s="4">
        <v>1029</v>
      </c>
      <c r="H857">
        <v>307</v>
      </c>
      <c r="I857" t="str">
        <f>TRIM(shipments[[#This Row],[Geography]])</f>
        <v>Australia</v>
      </c>
      <c r="J857">
        <f>shipments[[#This Row],[Boxes]]*_xlfn.XLOOKUP(shipments[[#This Row],[Product]],products[Product], products[Cost per box])</f>
        <v>1547.28</v>
      </c>
    </row>
    <row r="858" spans="3:10" x14ac:dyDescent="0.3">
      <c r="C858" t="s">
        <v>65</v>
      </c>
      <c r="D858" t="s">
        <v>35</v>
      </c>
      <c r="E858" t="s">
        <v>4</v>
      </c>
      <c r="F858" s="7">
        <v>44953</v>
      </c>
      <c r="G858" s="4">
        <v>4767</v>
      </c>
      <c r="H858">
        <v>151</v>
      </c>
      <c r="I858" t="str">
        <f>TRIM(shipments[[#This Row],[Geography]])</f>
        <v>USA</v>
      </c>
      <c r="J858">
        <f>shipments[[#This Row],[Boxes]]*_xlfn.XLOOKUP(shipments[[#This Row],[Product]],products[Product], products[Cost per box])</f>
        <v>777.65000000000009</v>
      </c>
    </row>
    <row r="859" spans="3:10" x14ac:dyDescent="0.3">
      <c r="C859" t="s">
        <v>70</v>
      </c>
      <c r="D859" t="s">
        <v>101</v>
      </c>
      <c r="E859" t="s">
        <v>33</v>
      </c>
      <c r="F859" s="7">
        <v>44706</v>
      </c>
      <c r="G859" s="4">
        <v>7483</v>
      </c>
      <c r="H859">
        <v>67</v>
      </c>
      <c r="I859" t="str">
        <f>TRIM(shipments[[#This Row],[Geography]])</f>
        <v>USA</v>
      </c>
      <c r="J859">
        <f>shipments[[#This Row],[Boxes]]*_xlfn.XLOOKUP(shipments[[#This Row],[Product]],products[Product], products[Cost per box])</f>
        <v>177.54999999999998</v>
      </c>
    </row>
    <row r="860" spans="3:10" x14ac:dyDescent="0.3">
      <c r="C860" t="s">
        <v>3</v>
      </c>
      <c r="D860" t="s">
        <v>113</v>
      </c>
      <c r="E860" t="s">
        <v>19</v>
      </c>
      <c r="F860" s="7">
        <v>44897</v>
      </c>
      <c r="G860" s="4">
        <v>3850</v>
      </c>
      <c r="H860">
        <v>203</v>
      </c>
      <c r="I860" t="str">
        <f>TRIM(shipments[[#This Row],[Geography]])</f>
        <v>New Zealand</v>
      </c>
      <c r="J860">
        <f>shipments[[#This Row],[Boxes]]*_xlfn.XLOOKUP(shipments[[#This Row],[Product]],products[Product], products[Cost per box])</f>
        <v>1569.19</v>
      </c>
    </row>
    <row r="861" spans="3:10" x14ac:dyDescent="0.3">
      <c r="C861" t="s">
        <v>70</v>
      </c>
      <c r="D861" t="s">
        <v>35</v>
      </c>
      <c r="E861" t="s">
        <v>24</v>
      </c>
      <c r="F861" s="7">
        <v>45159</v>
      </c>
      <c r="G861" s="4">
        <v>4305</v>
      </c>
      <c r="H861">
        <v>395</v>
      </c>
      <c r="I861" t="str">
        <f>TRIM(shipments[[#This Row],[Geography]])</f>
        <v>USA</v>
      </c>
      <c r="J861">
        <f>shipments[[#This Row],[Boxes]]*_xlfn.XLOOKUP(shipments[[#This Row],[Product]],products[Product], products[Cost per box])</f>
        <v>4151.45</v>
      </c>
    </row>
    <row r="862" spans="3:10" x14ac:dyDescent="0.3">
      <c r="C862" t="s">
        <v>95</v>
      </c>
      <c r="D862" t="s">
        <v>39</v>
      </c>
      <c r="E862" t="s">
        <v>16</v>
      </c>
      <c r="F862" s="7">
        <v>45013</v>
      </c>
      <c r="G862" s="4"/>
      <c r="H862">
        <v>97</v>
      </c>
      <c r="I862" t="str">
        <f>TRIM(shipments[[#This Row],[Geography]])</f>
        <v>UK</v>
      </c>
      <c r="J862">
        <f>shipments[[#This Row],[Boxes]]*_xlfn.XLOOKUP(shipments[[#This Row],[Product]],products[Product], products[Cost per box])</f>
        <v>554.84</v>
      </c>
    </row>
    <row r="863" spans="3:10" x14ac:dyDescent="0.3">
      <c r="C863" t="s">
        <v>69</v>
      </c>
      <c r="D863" t="s">
        <v>103</v>
      </c>
      <c r="E863" t="s">
        <v>16</v>
      </c>
      <c r="F863" s="7">
        <v>44840</v>
      </c>
      <c r="G863" s="4">
        <v>3934</v>
      </c>
      <c r="H863">
        <v>223</v>
      </c>
      <c r="I863" t="str">
        <f>TRIM(shipments[[#This Row],[Geography]])</f>
        <v>Canada</v>
      </c>
      <c r="J863">
        <f>shipments[[#This Row],[Boxes]]*_xlfn.XLOOKUP(shipments[[#This Row],[Product]],products[Product], products[Cost per box])</f>
        <v>1275.56</v>
      </c>
    </row>
    <row r="864" spans="3:10" x14ac:dyDescent="0.3">
      <c r="C864" t="s">
        <v>64</v>
      </c>
      <c r="D864" t="s">
        <v>101</v>
      </c>
      <c r="E864" t="s">
        <v>28</v>
      </c>
      <c r="F864" s="7">
        <v>44869</v>
      </c>
      <c r="G864" s="4">
        <v>8386</v>
      </c>
      <c r="H864">
        <v>38</v>
      </c>
      <c r="I864" t="str">
        <f>TRIM(shipments[[#This Row],[Geography]])</f>
        <v>USA</v>
      </c>
      <c r="J864">
        <f>shipments[[#This Row],[Boxes]]*_xlfn.XLOOKUP(shipments[[#This Row],[Product]],products[Product], products[Cost per box])</f>
        <v>320.33999999999997</v>
      </c>
    </row>
    <row r="865" spans="3:10" x14ac:dyDescent="0.3">
      <c r="C865" t="s">
        <v>69</v>
      </c>
      <c r="D865" t="s">
        <v>36</v>
      </c>
      <c r="E865" t="s">
        <v>22</v>
      </c>
      <c r="F865" s="7">
        <v>45028</v>
      </c>
      <c r="G865" s="4">
        <v>77</v>
      </c>
      <c r="H865">
        <v>4</v>
      </c>
      <c r="I865" t="str">
        <f>TRIM(shipments[[#This Row],[Geography]])</f>
        <v>Canada</v>
      </c>
      <c r="J865">
        <f>shipments[[#This Row],[Boxes]]*_xlfn.XLOOKUP(shipments[[#This Row],[Product]],products[Product], products[Cost per box])</f>
        <v>40.92</v>
      </c>
    </row>
    <row r="866" spans="3:10" x14ac:dyDescent="0.3">
      <c r="C866" t="s">
        <v>92</v>
      </c>
      <c r="D866" t="s">
        <v>39</v>
      </c>
      <c r="E866" t="s">
        <v>20</v>
      </c>
      <c r="F866" s="7">
        <v>44972</v>
      </c>
      <c r="G866" s="4">
        <v>3640</v>
      </c>
      <c r="H866">
        <v>280</v>
      </c>
      <c r="I866" t="str">
        <f>TRIM(shipments[[#This Row],[Geography]])</f>
        <v>UK</v>
      </c>
      <c r="J866">
        <f>shipments[[#This Row],[Boxes]]*_xlfn.XLOOKUP(shipments[[#This Row],[Product]],products[Product], products[Cost per box])</f>
        <v>1030.4000000000001</v>
      </c>
    </row>
    <row r="867" spans="3:10" x14ac:dyDescent="0.3">
      <c r="C867" t="s">
        <v>7</v>
      </c>
      <c r="D867" t="s">
        <v>37</v>
      </c>
      <c r="E867" t="s">
        <v>27</v>
      </c>
      <c r="F867" s="7">
        <v>45014</v>
      </c>
      <c r="G867" s="4">
        <v>2723</v>
      </c>
      <c r="H867">
        <v>447</v>
      </c>
      <c r="I867" t="str">
        <f>TRIM(shipments[[#This Row],[Geography]])</f>
        <v>New Zealand</v>
      </c>
      <c r="J867">
        <f>shipments[[#This Row],[Boxes]]*_xlfn.XLOOKUP(shipments[[#This Row],[Product]],products[Product], products[Cost per box])</f>
        <v>4277.79</v>
      </c>
    </row>
    <row r="868" spans="3:10" x14ac:dyDescent="0.3">
      <c r="C868" t="s">
        <v>64</v>
      </c>
      <c r="D868" t="s">
        <v>38</v>
      </c>
      <c r="E868" t="s">
        <v>33</v>
      </c>
      <c r="F868" s="7">
        <v>44966</v>
      </c>
      <c r="G868" s="4">
        <v>7672</v>
      </c>
      <c r="H868">
        <v>285</v>
      </c>
      <c r="I868" t="str">
        <f>TRIM(shipments[[#This Row],[Geography]])</f>
        <v>Australia</v>
      </c>
      <c r="J868">
        <f>shipments[[#This Row],[Boxes]]*_xlfn.XLOOKUP(shipments[[#This Row],[Product]],products[Product], products[Cost per box])</f>
        <v>755.25</v>
      </c>
    </row>
    <row r="869" spans="3:10" x14ac:dyDescent="0.3">
      <c r="C869" t="s">
        <v>9</v>
      </c>
      <c r="D869" t="s">
        <v>37</v>
      </c>
      <c r="E869" t="s">
        <v>4</v>
      </c>
      <c r="F869" s="7">
        <v>44972</v>
      </c>
      <c r="G869" s="4">
        <v>2422</v>
      </c>
      <c r="H869">
        <v>116</v>
      </c>
      <c r="I869" t="str">
        <f>TRIM(shipments[[#This Row],[Geography]])</f>
        <v>New Zealand</v>
      </c>
      <c r="J869">
        <f>shipments[[#This Row],[Boxes]]*_xlfn.XLOOKUP(shipments[[#This Row],[Product]],products[Product], products[Cost per box])</f>
        <v>597.40000000000009</v>
      </c>
    </row>
    <row r="870" spans="3:10" x14ac:dyDescent="0.3">
      <c r="C870" t="s">
        <v>64</v>
      </c>
      <c r="D870" t="s">
        <v>112</v>
      </c>
      <c r="E870" t="s">
        <v>18</v>
      </c>
      <c r="F870" s="7">
        <v>44808</v>
      </c>
      <c r="G870" s="4">
        <v>9023</v>
      </c>
      <c r="H870">
        <v>414</v>
      </c>
      <c r="I870" t="str">
        <f>TRIM(shipments[[#This Row],[Geography]])</f>
        <v>Australia</v>
      </c>
      <c r="J870">
        <f>shipments[[#This Row],[Boxes]]*_xlfn.XLOOKUP(shipments[[#This Row],[Product]],products[Product], products[Cost per box])</f>
        <v>4115.16</v>
      </c>
    </row>
    <row r="871" spans="3:10" x14ac:dyDescent="0.3">
      <c r="C871" t="s">
        <v>6</v>
      </c>
      <c r="D871" t="s">
        <v>34</v>
      </c>
      <c r="E871" t="s">
        <v>32</v>
      </c>
      <c r="F871" s="7">
        <v>44952</v>
      </c>
      <c r="G871" s="4"/>
      <c r="H871">
        <v>248</v>
      </c>
      <c r="I871" t="str">
        <f>TRIM(shipments[[#This Row],[Geography]])</f>
        <v>India</v>
      </c>
      <c r="J871">
        <f>shipments[[#This Row],[Boxes]]*_xlfn.XLOOKUP(shipments[[#This Row],[Product]],products[Product], products[Cost per box])</f>
        <v>823.36</v>
      </c>
    </row>
    <row r="872" spans="3:10" x14ac:dyDescent="0.3">
      <c r="C872" t="s">
        <v>71</v>
      </c>
      <c r="D872" t="s">
        <v>37</v>
      </c>
      <c r="E872" t="s">
        <v>22</v>
      </c>
      <c r="F872" s="7">
        <v>45161</v>
      </c>
      <c r="G872" s="4">
        <v>2079</v>
      </c>
      <c r="H872">
        <v>188</v>
      </c>
      <c r="I872" t="str">
        <f>TRIM(shipments[[#This Row],[Geography]])</f>
        <v>New Zealand</v>
      </c>
      <c r="J872">
        <f>shipments[[#This Row],[Boxes]]*_xlfn.XLOOKUP(shipments[[#This Row],[Product]],products[Product], products[Cost per box])</f>
        <v>1923.24</v>
      </c>
    </row>
    <row r="873" spans="3:10" x14ac:dyDescent="0.3">
      <c r="C873" t="s">
        <v>94</v>
      </c>
      <c r="D873" t="s">
        <v>34</v>
      </c>
      <c r="E873" t="s">
        <v>14</v>
      </c>
      <c r="F873" s="7">
        <v>44967</v>
      </c>
      <c r="G873" s="4">
        <v>2492</v>
      </c>
      <c r="H873">
        <v>46</v>
      </c>
      <c r="I873" t="str">
        <f>TRIM(shipments[[#This Row],[Geography]])</f>
        <v>India</v>
      </c>
      <c r="J873">
        <f>shipments[[#This Row],[Boxes]]*_xlfn.XLOOKUP(shipments[[#This Row],[Product]],products[Product], products[Cost per box])</f>
        <v>344.08000000000004</v>
      </c>
    </row>
    <row r="874" spans="3:10" x14ac:dyDescent="0.3">
      <c r="C874" t="s">
        <v>8</v>
      </c>
      <c r="D874" t="s">
        <v>107</v>
      </c>
      <c r="E874" t="s">
        <v>23</v>
      </c>
      <c r="F874" s="7">
        <v>44707</v>
      </c>
      <c r="G874" s="4">
        <v>1071</v>
      </c>
      <c r="H874">
        <v>144</v>
      </c>
      <c r="I874" t="str">
        <f>TRIM(shipments[[#This Row],[Geography]])</f>
        <v>UK</v>
      </c>
      <c r="J874">
        <f>shipments[[#This Row],[Boxes]]*_xlfn.XLOOKUP(shipments[[#This Row],[Product]],products[Product], products[Cost per box])</f>
        <v>682.56000000000006</v>
      </c>
    </row>
    <row r="875" spans="3:10" x14ac:dyDescent="0.3">
      <c r="C875" t="s">
        <v>66</v>
      </c>
      <c r="D875" t="s">
        <v>35</v>
      </c>
      <c r="E875" t="s">
        <v>13</v>
      </c>
      <c r="F875" s="7">
        <v>44779</v>
      </c>
      <c r="G875" s="4">
        <v>525</v>
      </c>
      <c r="H875">
        <v>413</v>
      </c>
      <c r="I875" t="str">
        <f>TRIM(shipments[[#This Row],[Geography]])</f>
        <v>USA</v>
      </c>
      <c r="J875">
        <f>shipments[[#This Row],[Boxes]]*_xlfn.XLOOKUP(shipments[[#This Row],[Product]],products[Product], products[Cost per box])</f>
        <v>2172.38</v>
      </c>
    </row>
    <row r="876" spans="3:10" x14ac:dyDescent="0.3">
      <c r="C876" t="s">
        <v>64</v>
      </c>
      <c r="D876" t="s">
        <v>35</v>
      </c>
      <c r="E876" t="s">
        <v>13</v>
      </c>
      <c r="F876" s="7">
        <v>45006</v>
      </c>
      <c r="G876" s="4">
        <v>5082</v>
      </c>
      <c r="H876">
        <v>1056</v>
      </c>
      <c r="I876" t="str">
        <f>TRIM(shipments[[#This Row],[Geography]])</f>
        <v>USA</v>
      </c>
      <c r="J876">
        <f>shipments[[#This Row],[Boxes]]*_xlfn.XLOOKUP(shipments[[#This Row],[Product]],products[Product], products[Cost per box])</f>
        <v>5554.5599999999995</v>
      </c>
    </row>
    <row r="877" spans="3:10" x14ac:dyDescent="0.3">
      <c r="C877" t="s">
        <v>67</v>
      </c>
      <c r="D877" t="s">
        <v>36</v>
      </c>
      <c r="E877" t="s">
        <v>20</v>
      </c>
      <c r="F877" s="7">
        <v>45104</v>
      </c>
      <c r="G877" s="4">
        <v>7805</v>
      </c>
      <c r="H877">
        <v>387</v>
      </c>
      <c r="I877" t="str">
        <f>TRIM(shipments[[#This Row],[Geography]])</f>
        <v>Canada</v>
      </c>
      <c r="J877">
        <f>shipments[[#This Row],[Boxes]]*_xlfn.XLOOKUP(shipments[[#This Row],[Product]],products[Product], products[Cost per box])</f>
        <v>1424.16</v>
      </c>
    </row>
    <row r="878" spans="3:10" x14ac:dyDescent="0.3">
      <c r="C878" t="s">
        <v>10</v>
      </c>
      <c r="D878" t="s">
        <v>39</v>
      </c>
      <c r="E878" t="s">
        <v>23</v>
      </c>
      <c r="F878" s="7">
        <v>44981</v>
      </c>
      <c r="G878" s="4">
        <v>3248</v>
      </c>
      <c r="H878">
        <v>136</v>
      </c>
      <c r="I878" t="str">
        <f>TRIM(shipments[[#This Row],[Geography]])</f>
        <v>UK</v>
      </c>
      <c r="J878">
        <f>shipments[[#This Row],[Boxes]]*_xlfn.XLOOKUP(shipments[[#This Row],[Product]],products[Product], products[Cost per box])</f>
        <v>644.64</v>
      </c>
    </row>
    <row r="879" spans="3:10" x14ac:dyDescent="0.3">
      <c r="C879" t="s">
        <v>67</v>
      </c>
      <c r="D879" t="s">
        <v>36</v>
      </c>
      <c r="E879" t="s">
        <v>28</v>
      </c>
      <c r="F879" s="7">
        <v>44863</v>
      </c>
      <c r="G879" s="4">
        <v>3556</v>
      </c>
      <c r="H879">
        <v>236</v>
      </c>
      <c r="I879" t="str">
        <f>TRIM(shipments[[#This Row],[Geography]])</f>
        <v>Canada</v>
      </c>
      <c r="J879">
        <f>shipments[[#This Row],[Boxes]]*_xlfn.XLOOKUP(shipments[[#This Row],[Product]],products[Product], products[Cost per box])</f>
        <v>1989.48</v>
      </c>
    </row>
    <row r="880" spans="3:10" x14ac:dyDescent="0.3">
      <c r="C880" t="s">
        <v>64</v>
      </c>
      <c r="D880" t="s">
        <v>113</v>
      </c>
      <c r="E880" t="s">
        <v>29</v>
      </c>
      <c r="F880" s="7">
        <v>44799</v>
      </c>
      <c r="G880" s="4">
        <v>1596</v>
      </c>
      <c r="H880">
        <v>1451</v>
      </c>
      <c r="I880" t="str">
        <f>TRIM(shipments[[#This Row],[Geography]])</f>
        <v>New Zealand</v>
      </c>
      <c r="J880">
        <f>shipments[[#This Row],[Boxes]]*_xlfn.XLOOKUP(shipments[[#This Row],[Product]],products[Product], products[Cost per box])</f>
        <v>9866.7999999999993</v>
      </c>
    </row>
    <row r="881" spans="3:10" x14ac:dyDescent="0.3">
      <c r="C881" t="s">
        <v>2</v>
      </c>
      <c r="D881" t="s">
        <v>39</v>
      </c>
      <c r="E881" t="s">
        <v>13</v>
      </c>
      <c r="F881" s="7">
        <v>45138</v>
      </c>
      <c r="G881" s="4">
        <v>1932</v>
      </c>
      <c r="H881">
        <v>75</v>
      </c>
      <c r="I881" t="str">
        <f>TRIM(shipments[[#This Row],[Geography]])</f>
        <v>UK</v>
      </c>
      <c r="J881">
        <f>shipments[[#This Row],[Boxes]]*_xlfn.XLOOKUP(shipments[[#This Row],[Product]],products[Product], products[Cost per box])</f>
        <v>394.5</v>
      </c>
    </row>
    <row r="882" spans="3:10" x14ac:dyDescent="0.3">
      <c r="C882" t="s">
        <v>92</v>
      </c>
      <c r="D882" t="s">
        <v>36</v>
      </c>
      <c r="E882" t="s">
        <v>24</v>
      </c>
      <c r="F882" s="7">
        <v>44935</v>
      </c>
      <c r="G882" s="4">
        <v>4872</v>
      </c>
      <c r="H882">
        <v>203</v>
      </c>
      <c r="I882" t="str">
        <f>TRIM(shipments[[#This Row],[Geography]])</f>
        <v>Canada</v>
      </c>
      <c r="J882">
        <f>shipments[[#This Row],[Boxes]]*_xlfn.XLOOKUP(shipments[[#This Row],[Product]],products[Product], products[Cost per box])</f>
        <v>2133.5299999999997</v>
      </c>
    </row>
    <row r="883" spans="3:10" x14ac:dyDescent="0.3">
      <c r="C883" t="s">
        <v>73</v>
      </c>
      <c r="D883" t="s">
        <v>34</v>
      </c>
      <c r="E883" t="s">
        <v>33</v>
      </c>
      <c r="F883" s="7">
        <v>45090</v>
      </c>
      <c r="G883" s="4">
        <v>3297</v>
      </c>
      <c r="H883">
        <v>459</v>
      </c>
      <c r="I883" t="str">
        <f>TRIM(shipments[[#This Row],[Geography]])</f>
        <v>India</v>
      </c>
      <c r="J883">
        <f>shipments[[#This Row],[Boxes]]*_xlfn.XLOOKUP(shipments[[#This Row],[Product]],products[Product], products[Cost per box])</f>
        <v>1216.3499999999999</v>
      </c>
    </row>
    <row r="884" spans="3:10" x14ac:dyDescent="0.3">
      <c r="C884" t="s">
        <v>72</v>
      </c>
      <c r="D884" t="s">
        <v>39</v>
      </c>
      <c r="E884" t="s">
        <v>28</v>
      </c>
      <c r="F884" s="7">
        <v>45166</v>
      </c>
      <c r="G884" s="4">
        <v>8407</v>
      </c>
      <c r="H884">
        <v>299</v>
      </c>
      <c r="I884" t="str">
        <f>TRIM(shipments[[#This Row],[Geography]])</f>
        <v>UK</v>
      </c>
      <c r="J884">
        <f>shipments[[#This Row],[Boxes]]*_xlfn.XLOOKUP(shipments[[#This Row],[Product]],products[Product], products[Cost per box])</f>
        <v>2520.5699999999997</v>
      </c>
    </row>
    <row r="885" spans="3:10" x14ac:dyDescent="0.3">
      <c r="C885" t="s">
        <v>95</v>
      </c>
      <c r="D885" t="s">
        <v>36</v>
      </c>
      <c r="E885" t="s">
        <v>18</v>
      </c>
      <c r="F885" s="7">
        <v>45062</v>
      </c>
      <c r="G885" s="4">
        <v>12068</v>
      </c>
      <c r="H885">
        <v>94</v>
      </c>
      <c r="I885" t="str">
        <f>TRIM(shipments[[#This Row],[Geography]])</f>
        <v>Canada</v>
      </c>
      <c r="J885">
        <f>shipments[[#This Row],[Boxes]]*_xlfn.XLOOKUP(shipments[[#This Row],[Product]],products[Product], products[Cost per box])</f>
        <v>934.3599999999999</v>
      </c>
    </row>
    <row r="886" spans="3:10" x14ac:dyDescent="0.3">
      <c r="C886" t="s">
        <v>6</v>
      </c>
      <c r="D886" t="s">
        <v>37</v>
      </c>
      <c r="E886" t="s">
        <v>31</v>
      </c>
      <c r="F886" s="7">
        <v>45000</v>
      </c>
      <c r="G886" s="4">
        <v>2310</v>
      </c>
      <c r="H886">
        <v>210</v>
      </c>
      <c r="I886" t="str">
        <f>TRIM(shipments[[#This Row],[Geography]])</f>
        <v>New Zealand</v>
      </c>
      <c r="J886">
        <f>shipments[[#This Row],[Boxes]]*_xlfn.XLOOKUP(shipments[[#This Row],[Product]],products[Product], products[Cost per box])</f>
        <v>579.59999999999991</v>
      </c>
    </row>
    <row r="887" spans="3:10" x14ac:dyDescent="0.3">
      <c r="C887" t="s">
        <v>70</v>
      </c>
      <c r="D887" t="s">
        <v>38</v>
      </c>
      <c r="E887" t="s">
        <v>15</v>
      </c>
      <c r="F887" s="7">
        <v>44754</v>
      </c>
      <c r="G887" s="4">
        <v>2338</v>
      </c>
      <c r="H887">
        <v>102</v>
      </c>
      <c r="I887" t="str">
        <f>TRIM(shipments[[#This Row],[Geography]])</f>
        <v>Australia</v>
      </c>
      <c r="J887">
        <f>shipments[[#This Row],[Boxes]]*_xlfn.XLOOKUP(shipments[[#This Row],[Product]],products[Product], products[Cost per box])</f>
        <v>392.7</v>
      </c>
    </row>
    <row r="888" spans="3:10" x14ac:dyDescent="0.3">
      <c r="C888" t="s">
        <v>74</v>
      </c>
      <c r="D888" t="s">
        <v>35</v>
      </c>
      <c r="E888" t="s">
        <v>19</v>
      </c>
      <c r="F888" s="7">
        <v>45125</v>
      </c>
      <c r="G888" s="4">
        <v>2807</v>
      </c>
      <c r="H888">
        <v>474</v>
      </c>
      <c r="I888" t="str">
        <f>TRIM(shipments[[#This Row],[Geography]])</f>
        <v>USA</v>
      </c>
      <c r="J888">
        <f>shipments[[#This Row],[Boxes]]*_xlfn.XLOOKUP(shipments[[#This Row],[Product]],products[Product], products[Cost per box])</f>
        <v>3664.02</v>
      </c>
    </row>
    <row r="889" spans="3:10" x14ac:dyDescent="0.3">
      <c r="C889" t="s">
        <v>65</v>
      </c>
      <c r="D889" t="s">
        <v>34</v>
      </c>
      <c r="E889" t="s">
        <v>31</v>
      </c>
      <c r="F889" s="7">
        <v>44945</v>
      </c>
      <c r="G889" s="4">
        <v>10052</v>
      </c>
      <c r="H889">
        <v>733</v>
      </c>
      <c r="I889" t="str">
        <f>TRIM(shipments[[#This Row],[Geography]])</f>
        <v>India</v>
      </c>
      <c r="J889">
        <f>shipments[[#This Row],[Boxes]]*_xlfn.XLOOKUP(shipments[[#This Row],[Product]],products[Product], products[Cost per box])</f>
        <v>2023.08</v>
      </c>
    </row>
    <row r="890" spans="3:10" x14ac:dyDescent="0.3">
      <c r="C890" t="s">
        <v>10</v>
      </c>
      <c r="D890" t="s">
        <v>108</v>
      </c>
      <c r="E890" t="s">
        <v>16</v>
      </c>
      <c r="F890" s="7">
        <v>44690</v>
      </c>
      <c r="G890" s="4">
        <v>686</v>
      </c>
      <c r="H890">
        <v>717</v>
      </c>
      <c r="I890" t="str">
        <f>TRIM(shipments[[#This Row],[Geography]])</f>
        <v>USA</v>
      </c>
      <c r="J890">
        <f>shipments[[#This Row],[Boxes]]*_xlfn.XLOOKUP(shipments[[#This Row],[Product]],products[Product], products[Cost per box])</f>
        <v>4101.24</v>
      </c>
    </row>
    <row r="891" spans="3:10" x14ac:dyDescent="0.3">
      <c r="C891" t="s">
        <v>67</v>
      </c>
      <c r="D891" t="s">
        <v>109</v>
      </c>
      <c r="E891" t="s">
        <v>24</v>
      </c>
      <c r="F891" s="7">
        <v>44755</v>
      </c>
      <c r="G891" s="4">
        <v>5971</v>
      </c>
      <c r="H891">
        <v>579</v>
      </c>
      <c r="I891" t="str">
        <f>TRIM(shipments[[#This Row],[Geography]])</f>
        <v>India</v>
      </c>
      <c r="J891">
        <f>shipments[[#This Row],[Boxes]]*_xlfn.XLOOKUP(shipments[[#This Row],[Product]],products[Product], products[Cost per box])</f>
        <v>6085.29</v>
      </c>
    </row>
    <row r="892" spans="3:10" x14ac:dyDescent="0.3">
      <c r="C892" t="s">
        <v>66</v>
      </c>
      <c r="D892" t="s">
        <v>107</v>
      </c>
      <c r="E892" t="s">
        <v>13</v>
      </c>
      <c r="F892" s="7">
        <v>44729</v>
      </c>
      <c r="G892" s="4">
        <v>3899</v>
      </c>
      <c r="H892">
        <v>276</v>
      </c>
      <c r="I892" t="str">
        <f>TRIM(shipments[[#This Row],[Geography]])</f>
        <v>UK</v>
      </c>
      <c r="J892">
        <f>shipments[[#This Row],[Boxes]]*_xlfn.XLOOKUP(shipments[[#This Row],[Product]],products[Product], products[Cost per box])</f>
        <v>1451.76</v>
      </c>
    </row>
    <row r="893" spans="3:10" x14ac:dyDescent="0.3">
      <c r="C893" t="s">
        <v>72</v>
      </c>
      <c r="D893" t="s">
        <v>35</v>
      </c>
      <c r="E893" t="s">
        <v>23</v>
      </c>
      <c r="F893" s="7">
        <v>44676</v>
      </c>
      <c r="G893" s="4">
        <v>7910</v>
      </c>
      <c r="H893">
        <v>451</v>
      </c>
      <c r="I893" t="str">
        <f>TRIM(shipments[[#This Row],[Geography]])</f>
        <v>USA</v>
      </c>
      <c r="J893">
        <f>shipments[[#This Row],[Boxes]]*_xlfn.XLOOKUP(shipments[[#This Row],[Product]],products[Product], products[Cost per box])</f>
        <v>2137.7400000000002</v>
      </c>
    </row>
    <row r="894" spans="3:10" x14ac:dyDescent="0.3">
      <c r="C894" t="s">
        <v>95</v>
      </c>
      <c r="D894" t="s">
        <v>36</v>
      </c>
      <c r="E894" t="s">
        <v>13</v>
      </c>
      <c r="F894" s="7">
        <v>45142</v>
      </c>
      <c r="G894" s="4">
        <v>868</v>
      </c>
      <c r="H894">
        <v>30</v>
      </c>
      <c r="I894" t="str">
        <f>TRIM(shipments[[#This Row],[Geography]])</f>
        <v>Canada</v>
      </c>
      <c r="J894">
        <f>shipments[[#This Row],[Boxes]]*_xlfn.XLOOKUP(shipments[[#This Row],[Product]],products[Product], products[Cost per box])</f>
        <v>157.79999999999998</v>
      </c>
    </row>
    <row r="895" spans="3:10" x14ac:dyDescent="0.3">
      <c r="C895" t="s">
        <v>69</v>
      </c>
      <c r="D895" t="s">
        <v>111</v>
      </c>
      <c r="E895" t="s">
        <v>14</v>
      </c>
      <c r="F895" s="7">
        <v>44670</v>
      </c>
      <c r="G895" s="4">
        <v>2226</v>
      </c>
      <c r="H895">
        <v>300</v>
      </c>
      <c r="I895" t="str">
        <f>TRIM(shipments[[#This Row],[Geography]])</f>
        <v>New Zealand</v>
      </c>
      <c r="J895">
        <f>shipments[[#This Row],[Boxes]]*_xlfn.XLOOKUP(shipments[[#This Row],[Product]],products[Product], products[Cost per box])</f>
        <v>2244</v>
      </c>
    </row>
    <row r="896" spans="3:10" x14ac:dyDescent="0.3">
      <c r="C896" t="s">
        <v>10</v>
      </c>
      <c r="D896" t="s">
        <v>36</v>
      </c>
      <c r="E896" t="s">
        <v>13</v>
      </c>
      <c r="F896" s="7">
        <v>44935</v>
      </c>
      <c r="G896" s="4">
        <v>2289</v>
      </c>
      <c r="H896">
        <v>74</v>
      </c>
      <c r="I896" t="str">
        <f>TRIM(shipments[[#This Row],[Geography]])</f>
        <v>Canada</v>
      </c>
      <c r="J896">
        <f>shipments[[#This Row],[Boxes]]*_xlfn.XLOOKUP(shipments[[#This Row],[Product]],products[Product], products[Cost per box])</f>
        <v>389.24</v>
      </c>
    </row>
    <row r="897" spans="3:10" x14ac:dyDescent="0.3">
      <c r="C897" t="s">
        <v>10</v>
      </c>
      <c r="D897" t="s">
        <v>38</v>
      </c>
      <c r="E897" t="s">
        <v>18</v>
      </c>
      <c r="F897" s="7">
        <v>45006</v>
      </c>
      <c r="G897" s="4">
        <v>3290</v>
      </c>
      <c r="H897">
        <v>275</v>
      </c>
      <c r="I897" t="str">
        <f>TRIM(shipments[[#This Row],[Geography]])</f>
        <v>Australia</v>
      </c>
      <c r="J897">
        <f>shipments[[#This Row],[Boxes]]*_xlfn.XLOOKUP(shipments[[#This Row],[Product]],products[Product], products[Cost per box])</f>
        <v>2733.5</v>
      </c>
    </row>
    <row r="898" spans="3:10" x14ac:dyDescent="0.3">
      <c r="C898" t="s">
        <v>64</v>
      </c>
      <c r="D898" t="s">
        <v>100</v>
      </c>
      <c r="E898" t="s">
        <v>17</v>
      </c>
      <c r="F898" s="7">
        <v>44875</v>
      </c>
      <c r="G898" s="4">
        <v>11277</v>
      </c>
      <c r="H898">
        <v>543</v>
      </c>
      <c r="I898" t="str">
        <f>TRIM(shipments[[#This Row],[Geography]])</f>
        <v>India</v>
      </c>
      <c r="J898">
        <f>shipments[[#This Row],[Boxes]]*_xlfn.XLOOKUP(shipments[[#This Row],[Product]],products[Product], products[Cost per box])</f>
        <v>3426.33</v>
      </c>
    </row>
    <row r="899" spans="3:10" x14ac:dyDescent="0.3">
      <c r="C899" t="s">
        <v>64</v>
      </c>
      <c r="D899" t="s">
        <v>36</v>
      </c>
      <c r="E899" t="s">
        <v>28</v>
      </c>
      <c r="F899" s="7">
        <v>45050</v>
      </c>
      <c r="G899" s="4">
        <v>12075</v>
      </c>
      <c r="H899">
        <v>1359</v>
      </c>
      <c r="I899" t="str">
        <f>TRIM(shipments[[#This Row],[Geography]])</f>
        <v>Canada</v>
      </c>
      <c r="J899">
        <f>shipments[[#This Row],[Boxes]]*_xlfn.XLOOKUP(shipments[[#This Row],[Product]],products[Product], products[Cost per box])</f>
        <v>11456.369999999999</v>
      </c>
    </row>
    <row r="900" spans="3:10" x14ac:dyDescent="0.3">
      <c r="C900" t="s">
        <v>66</v>
      </c>
      <c r="D900" t="s">
        <v>35</v>
      </c>
      <c r="E900" t="s">
        <v>17</v>
      </c>
      <c r="F900" s="7">
        <v>45091</v>
      </c>
      <c r="G900" s="4">
        <v>2037</v>
      </c>
      <c r="H900">
        <v>486</v>
      </c>
      <c r="I900" t="str">
        <f>TRIM(shipments[[#This Row],[Geography]])</f>
        <v>USA</v>
      </c>
      <c r="J900">
        <f>shipments[[#This Row],[Boxes]]*_xlfn.XLOOKUP(shipments[[#This Row],[Product]],products[Product], products[Cost per box])</f>
        <v>3066.66</v>
      </c>
    </row>
    <row r="901" spans="3:10" x14ac:dyDescent="0.3">
      <c r="C901" t="s">
        <v>74</v>
      </c>
      <c r="D901" t="s">
        <v>38</v>
      </c>
      <c r="E901" t="s">
        <v>33</v>
      </c>
      <c r="F901" s="7">
        <v>45049</v>
      </c>
      <c r="G901" s="4">
        <v>1323</v>
      </c>
      <c r="H901">
        <v>49</v>
      </c>
      <c r="I901" t="str">
        <f>TRIM(shipments[[#This Row],[Geography]])</f>
        <v>Australia</v>
      </c>
      <c r="J901">
        <f>shipments[[#This Row],[Boxes]]*_xlfn.XLOOKUP(shipments[[#This Row],[Product]],products[Product], products[Cost per box])</f>
        <v>129.85</v>
      </c>
    </row>
    <row r="902" spans="3:10" x14ac:dyDescent="0.3">
      <c r="C902" t="s">
        <v>2</v>
      </c>
      <c r="D902" t="s">
        <v>36</v>
      </c>
      <c r="E902" t="s">
        <v>13</v>
      </c>
      <c r="F902" s="7">
        <v>45008</v>
      </c>
      <c r="G902" s="4">
        <v>2569</v>
      </c>
      <c r="H902">
        <v>99</v>
      </c>
      <c r="I902" t="str">
        <f>TRIM(shipments[[#This Row],[Geography]])</f>
        <v>Canada</v>
      </c>
      <c r="J902">
        <f>shipments[[#This Row],[Boxes]]*_xlfn.XLOOKUP(shipments[[#This Row],[Product]],products[Product], products[Cost per box])</f>
        <v>520.74</v>
      </c>
    </row>
    <row r="903" spans="3:10" x14ac:dyDescent="0.3">
      <c r="C903" t="s">
        <v>67</v>
      </c>
      <c r="D903" t="s">
        <v>106</v>
      </c>
      <c r="E903" t="s">
        <v>32</v>
      </c>
      <c r="F903" s="7">
        <v>44892</v>
      </c>
      <c r="G903" s="4">
        <v>5257</v>
      </c>
      <c r="H903">
        <v>153</v>
      </c>
      <c r="I903" t="str">
        <f>TRIM(shipments[[#This Row],[Geography]])</f>
        <v>USA</v>
      </c>
      <c r="J903">
        <f>shipments[[#This Row],[Boxes]]*_xlfn.XLOOKUP(shipments[[#This Row],[Product]],products[Product], products[Cost per box])</f>
        <v>507.96</v>
      </c>
    </row>
    <row r="904" spans="3:10" x14ac:dyDescent="0.3">
      <c r="C904" t="s">
        <v>7</v>
      </c>
      <c r="D904" t="s">
        <v>35</v>
      </c>
      <c r="E904" t="s">
        <v>24</v>
      </c>
      <c r="F904" s="7">
        <v>45106</v>
      </c>
      <c r="G904" s="4">
        <v>1715</v>
      </c>
      <c r="H904">
        <v>75</v>
      </c>
      <c r="I904" t="str">
        <f>TRIM(shipments[[#This Row],[Geography]])</f>
        <v>USA</v>
      </c>
      <c r="J904">
        <f>shipments[[#This Row],[Boxes]]*_xlfn.XLOOKUP(shipments[[#This Row],[Product]],products[Product], products[Cost per box])</f>
        <v>788.25</v>
      </c>
    </row>
    <row r="905" spans="3:10" x14ac:dyDescent="0.3">
      <c r="C905" t="s">
        <v>70</v>
      </c>
      <c r="D905" t="s">
        <v>35</v>
      </c>
      <c r="E905" t="s">
        <v>24</v>
      </c>
      <c r="F905" s="7">
        <v>44917</v>
      </c>
      <c r="G905" s="4">
        <v>1974</v>
      </c>
      <c r="H905">
        <v>334</v>
      </c>
      <c r="I905" t="str">
        <f>TRIM(shipments[[#This Row],[Geography]])</f>
        <v>USA</v>
      </c>
      <c r="J905">
        <f>shipments[[#This Row],[Boxes]]*_xlfn.XLOOKUP(shipments[[#This Row],[Product]],products[Product], products[Cost per box])</f>
        <v>3510.34</v>
      </c>
    </row>
    <row r="906" spans="3:10" x14ac:dyDescent="0.3">
      <c r="C906" t="s">
        <v>74</v>
      </c>
      <c r="D906" t="s">
        <v>34</v>
      </c>
      <c r="E906" t="s">
        <v>17</v>
      </c>
      <c r="F906" s="7">
        <v>44937</v>
      </c>
      <c r="G906" s="4">
        <v>1064</v>
      </c>
      <c r="H906">
        <v>124</v>
      </c>
      <c r="I906" t="str">
        <f>TRIM(shipments[[#This Row],[Geography]])</f>
        <v>India</v>
      </c>
      <c r="J906">
        <f>shipments[[#This Row],[Boxes]]*_xlfn.XLOOKUP(shipments[[#This Row],[Product]],products[Product], products[Cost per box])</f>
        <v>782.43999999999994</v>
      </c>
    </row>
    <row r="907" spans="3:10" x14ac:dyDescent="0.3">
      <c r="C907" t="s">
        <v>95</v>
      </c>
      <c r="D907" t="s">
        <v>38</v>
      </c>
      <c r="E907" t="s">
        <v>18</v>
      </c>
      <c r="F907" s="7">
        <v>45019</v>
      </c>
      <c r="G907" s="4">
        <v>11788</v>
      </c>
      <c r="H907">
        <v>72</v>
      </c>
      <c r="I907" t="str">
        <f>TRIM(shipments[[#This Row],[Geography]])</f>
        <v>Australia</v>
      </c>
      <c r="J907">
        <f>shipments[[#This Row],[Boxes]]*_xlfn.XLOOKUP(shipments[[#This Row],[Product]],products[Product], products[Cost per box])</f>
        <v>715.68</v>
      </c>
    </row>
    <row r="908" spans="3:10" x14ac:dyDescent="0.3">
      <c r="C908" t="s">
        <v>2</v>
      </c>
      <c r="D908" t="s">
        <v>38</v>
      </c>
      <c r="E908" t="s">
        <v>23</v>
      </c>
      <c r="F908" s="7">
        <v>44959</v>
      </c>
      <c r="G908" s="4">
        <v>245</v>
      </c>
      <c r="H908">
        <v>1771</v>
      </c>
      <c r="I908" t="str">
        <f>TRIM(shipments[[#This Row],[Geography]])</f>
        <v>Australia</v>
      </c>
      <c r="J908">
        <f>shipments[[#This Row],[Boxes]]*_xlfn.XLOOKUP(shipments[[#This Row],[Product]],products[Product], products[Cost per box])</f>
        <v>8394.5400000000009</v>
      </c>
    </row>
    <row r="909" spans="3:10" x14ac:dyDescent="0.3">
      <c r="C909" t="s">
        <v>72</v>
      </c>
      <c r="D909" t="s">
        <v>107</v>
      </c>
      <c r="E909" t="s">
        <v>17</v>
      </c>
      <c r="F909" s="7">
        <v>44724</v>
      </c>
      <c r="G909" s="4">
        <v>8967</v>
      </c>
      <c r="H909">
        <v>261</v>
      </c>
      <c r="I909" t="str">
        <f>TRIM(shipments[[#This Row],[Geography]])</f>
        <v>UK</v>
      </c>
      <c r="J909">
        <f>shipments[[#This Row],[Boxes]]*_xlfn.XLOOKUP(shipments[[#This Row],[Product]],products[Product], products[Cost per box])</f>
        <v>1646.9099999999999</v>
      </c>
    </row>
    <row r="910" spans="3:10" x14ac:dyDescent="0.3">
      <c r="C910" t="s">
        <v>2</v>
      </c>
      <c r="D910" t="s">
        <v>102</v>
      </c>
      <c r="E910" t="s">
        <v>26</v>
      </c>
      <c r="F910" s="7">
        <v>44682</v>
      </c>
      <c r="G910" s="4">
        <v>6076</v>
      </c>
      <c r="H910">
        <v>42</v>
      </c>
      <c r="I910" t="str">
        <f>TRIM(shipments[[#This Row],[Geography]])</f>
        <v>New Zealand</v>
      </c>
      <c r="J910">
        <f>shipments[[#This Row],[Boxes]]*_xlfn.XLOOKUP(shipments[[#This Row],[Product]],products[Product], products[Cost per box])</f>
        <v>521.22</v>
      </c>
    </row>
    <row r="911" spans="3:10" x14ac:dyDescent="0.3">
      <c r="C911" t="s">
        <v>74</v>
      </c>
      <c r="D911" t="s">
        <v>39</v>
      </c>
      <c r="E911" t="s">
        <v>26</v>
      </c>
      <c r="F911" s="7">
        <v>45146</v>
      </c>
      <c r="G911" s="4"/>
      <c r="H911">
        <v>478</v>
      </c>
      <c r="I911" t="str">
        <f>TRIM(shipments[[#This Row],[Geography]])</f>
        <v>UK</v>
      </c>
      <c r="J911">
        <f>shipments[[#This Row],[Boxes]]*_xlfn.XLOOKUP(shipments[[#This Row],[Product]],products[Product], products[Cost per box])</f>
        <v>5931.9800000000005</v>
      </c>
    </row>
    <row r="912" spans="3:10" x14ac:dyDescent="0.3">
      <c r="C912" t="s">
        <v>9</v>
      </c>
      <c r="D912" t="s">
        <v>107</v>
      </c>
      <c r="E912" t="s">
        <v>33</v>
      </c>
      <c r="F912" s="7">
        <v>44919</v>
      </c>
      <c r="G912" s="4">
        <v>1344</v>
      </c>
      <c r="H912">
        <v>27</v>
      </c>
      <c r="I912" t="str">
        <f>TRIM(shipments[[#This Row],[Geography]])</f>
        <v>UK</v>
      </c>
      <c r="J912">
        <f>shipments[[#This Row],[Boxes]]*_xlfn.XLOOKUP(shipments[[#This Row],[Product]],products[Product], products[Cost per box])</f>
        <v>71.55</v>
      </c>
    </row>
    <row r="913" spans="3:10" x14ac:dyDescent="0.3">
      <c r="C913" t="s">
        <v>67</v>
      </c>
      <c r="D913" t="s">
        <v>105</v>
      </c>
      <c r="E913" t="s">
        <v>22</v>
      </c>
      <c r="F913" s="7">
        <v>44891</v>
      </c>
      <c r="G913" s="4">
        <v>2114</v>
      </c>
      <c r="H913">
        <v>383</v>
      </c>
      <c r="I913" t="str">
        <f>TRIM(shipments[[#This Row],[Geography]])</f>
        <v>Canada</v>
      </c>
      <c r="J913">
        <f>shipments[[#This Row],[Boxes]]*_xlfn.XLOOKUP(shipments[[#This Row],[Product]],products[Product], products[Cost per box])</f>
        <v>3918.09</v>
      </c>
    </row>
    <row r="914" spans="3:10" x14ac:dyDescent="0.3">
      <c r="C914" t="s">
        <v>8</v>
      </c>
      <c r="D914" t="s">
        <v>39</v>
      </c>
      <c r="E914" t="s">
        <v>17</v>
      </c>
      <c r="F914" s="7">
        <v>44889</v>
      </c>
      <c r="G914" s="4">
        <v>3381</v>
      </c>
      <c r="H914">
        <v>189</v>
      </c>
      <c r="I914" t="str">
        <f>TRIM(shipments[[#This Row],[Geography]])</f>
        <v>UK</v>
      </c>
      <c r="J914">
        <f>shipments[[#This Row],[Boxes]]*_xlfn.XLOOKUP(shipments[[#This Row],[Product]],products[Product], products[Cost per box])</f>
        <v>1192.5899999999999</v>
      </c>
    </row>
    <row r="915" spans="3:10" x14ac:dyDescent="0.3">
      <c r="C915" t="s">
        <v>71</v>
      </c>
      <c r="D915" t="s">
        <v>38</v>
      </c>
      <c r="E915" t="s">
        <v>26</v>
      </c>
      <c r="F915" s="7">
        <v>45106</v>
      </c>
      <c r="G915" s="4">
        <v>6818</v>
      </c>
      <c r="H915">
        <v>254</v>
      </c>
      <c r="I915" t="str">
        <f>TRIM(shipments[[#This Row],[Geography]])</f>
        <v>Australia</v>
      </c>
      <c r="J915">
        <f>shipments[[#This Row],[Boxes]]*_xlfn.XLOOKUP(shipments[[#This Row],[Product]],products[Product], products[Cost per box])</f>
        <v>3152.14</v>
      </c>
    </row>
    <row r="916" spans="3:10" x14ac:dyDescent="0.3">
      <c r="C916" t="s">
        <v>74</v>
      </c>
      <c r="D916" t="s">
        <v>102</v>
      </c>
      <c r="E916" t="s">
        <v>28</v>
      </c>
      <c r="F916" s="7">
        <v>44679</v>
      </c>
      <c r="G916" s="4">
        <v>7350</v>
      </c>
      <c r="H916">
        <v>220</v>
      </c>
      <c r="I916" t="str">
        <f>TRIM(shipments[[#This Row],[Geography]])</f>
        <v>New Zealand</v>
      </c>
      <c r="J916">
        <f>shipments[[#This Row],[Boxes]]*_xlfn.XLOOKUP(shipments[[#This Row],[Product]],products[Product], products[Cost per box])</f>
        <v>1854.6</v>
      </c>
    </row>
    <row r="917" spans="3:10" x14ac:dyDescent="0.3">
      <c r="C917" t="s">
        <v>92</v>
      </c>
      <c r="D917" t="s">
        <v>107</v>
      </c>
      <c r="E917" t="s">
        <v>31</v>
      </c>
      <c r="F917" s="7">
        <v>44703</v>
      </c>
      <c r="G917" s="4">
        <v>6398</v>
      </c>
      <c r="H917">
        <v>1222</v>
      </c>
      <c r="I917" t="str">
        <f>TRIM(shipments[[#This Row],[Geography]])</f>
        <v>UK</v>
      </c>
      <c r="J917">
        <f>shipments[[#This Row],[Boxes]]*_xlfn.XLOOKUP(shipments[[#This Row],[Product]],products[Product], products[Cost per box])</f>
        <v>3372.72</v>
      </c>
    </row>
    <row r="918" spans="3:10" x14ac:dyDescent="0.3">
      <c r="C918" t="s">
        <v>2</v>
      </c>
      <c r="D918" t="s">
        <v>35</v>
      </c>
      <c r="E918" t="s">
        <v>14</v>
      </c>
      <c r="F918" s="7">
        <v>44959</v>
      </c>
      <c r="G918" s="4">
        <v>8673</v>
      </c>
      <c r="H918">
        <v>2592</v>
      </c>
      <c r="I918" t="str">
        <f>TRIM(shipments[[#This Row],[Geography]])</f>
        <v>USA</v>
      </c>
      <c r="J918">
        <f>shipments[[#This Row],[Boxes]]*_xlfn.XLOOKUP(shipments[[#This Row],[Product]],products[Product], products[Cost per box])</f>
        <v>19388.16</v>
      </c>
    </row>
    <row r="919" spans="3:10" x14ac:dyDescent="0.3">
      <c r="C919" t="s">
        <v>6</v>
      </c>
      <c r="D919" t="s">
        <v>37</v>
      </c>
      <c r="E919" t="s">
        <v>13</v>
      </c>
      <c r="F919" s="7">
        <v>45078</v>
      </c>
      <c r="G919" s="4">
        <v>1519</v>
      </c>
      <c r="H919">
        <v>342</v>
      </c>
      <c r="I919" t="str">
        <f>TRIM(shipments[[#This Row],[Geography]])</f>
        <v>New Zealand</v>
      </c>
      <c r="J919">
        <f>shipments[[#This Row],[Boxes]]*_xlfn.XLOOKUP(shipments[[#This Row],[Product]],products[Product], products[Cost per box])</f>
        <v>1798.9199999999998</v>
      </c>
    </row>
    <row r="920" spans="3:10" x14ac:dyDescent="0.3">
      <c r="C920" t="s">
        <v>70</v>
      </c>
      <c r="D920" t="s">
        <v>104</v>
      </c>
      <c r="E920" t="s">
        <v>17</v>
      </c>
      <c r="F920" s="7">
        <v>44916</v>
      </c>
      <c r="G920" s="4">
        <v>3857</v>
      </c>
      <c r="H920">
        <v>21</v>
      </c>
      <c r="I920" t="str">
        <f>TRIM(shipments[[#This Row],[Geography]])</f>
        <v>Australia</v>
      </c>
      <c r="J920">
        <f>shipments[[#This Row],[Boxes]]*_xlfn.XLOOKUP(shipments[[#This Row],[Product]],products[Product], products[Cost per box])</f>
        <v>132.51</v>
      </c>
    </row>
    <row r="921" spans="3:10" x14ac:dyDescent="0.3">
      <c r="C921" t="s">
        <v>65</v>
      </c>
      <c r="D921" t="s">
        <v>38</v>
      </c>
      <c r="E921" t="s">
        <v>23</v>
      </c>
      <c r="F921" s="7">
        <v>45082</v>
      </c>
      <c r="G921" s="4">
        <v>11879</v>
      </c>
      <c r="H921">
        <v>235</v>
      </c>
      <c r="I921" t="str">
        <f>TRIM(shipments[[#This Row],[Geography]])</f>
        <v>Australia</v>
      </c>
      <c r="J921">
        <f>shipments[[#This Row],[Boxes]]*_xlfn.XLOOKUP(shipments[[#This Row],[Product]],products[Product], products[Cost per box])</f>
        <v>1113.9000000000001</v>
      </c>
    </row>
    <row r="922" spans="3:10" x14ac:dyDescent="0.3">
      <c r="C922" t="s">
        <v>69</v>
      </c>
      <c r="D922" t="s">
        <v>39</v>
      </c>
      <c r="E922" t="s">
        <v>23</v>
      </c>
      <c r="F922" s="7">
        <v>44756</v>
      </c>
      <c r="G922" s="4"/>
      <c r="H922">
        <v>333</v>
      </c>
      <c r="I922" t="str">
        <f>TRIM(shipments[[#This Row],[Geography]])</f>
        <v>UK</v>
      </c>
      <c r="J922">
        <f>shipments[[#This Row],[Boxes]]*_xlfn.XLOOKUP(shipments[[#This Row],[Product]],products[Product], products[Cost per box])</f>
        <v>1578.42</v>
      </c>
    </row>
    <row r="923" spans="3:10" x14ac:dyDescent="0.3">
      <c r="C923" t="s">
        <v>6</v>
      </c>
      <c r="D923" t="s">
        <v>34</v>
      </c>
      <c r="E923" t="s">
        <v>13</v>
      </c>
      <c r="F923" s="7">
        <v>44944</v>
      </c>
      <c r="G923" s="4">
        <v>6118</v>
      </c>
      <c r="H923">
        <v>245</v>
      </c>
      <c r="I923" t="str">
        <f>TRIM(shipments[[#This Row],[Geography]])</f>
        <v>India</v>
      </c>
      <c r="J923">
        <f>shipments[[#This Row],[Boxes]]*_xlfn.XLOOKUP(shipments[[#This Row],[Product]],products[Product], products[Cost per box])</f>
        <v>1288.7</v>
      </c>
    </row>
    <row r="924" spans="3:10" x14ac:dyDescent="0.3">
      <c r="C924" t="s">
        <v>2</v>
      </c>
      <c r="D924" t="s">
        <v>34</v>
      </c>
      <c r="E924" t="s">
        <v>33</v>
      </c>
      <c r="F924" s="7">
        <v>45119</v>
      </c>
      <c r="G924" s="4">
        <v>1946</v>
      </c>
      <c r="H924">
        <v>68</v>
      </c>
      <c r="I924" t="str">
        <f>TRIM(shipments[[#This Row],[Geography]])</f>
        <v>India</v>
      </c>
      <c r="J924">
        <f>shipments[[#This Row],[Boxes]]*_xlfn.XLOOKUP(shipments[[#This Row],[Product]],products[Product], products[Cost per box])</f>
        <v>180.2</v>
      </c>
    </row>
    <row r="925" spans="3:10" x14ac:dyDescent="0.3">
      <c r="C925" t="s">
        <v>66</v>
      </c>
      <c r="D925" t="s">
        <v>115</v>
      </c>
      <c r="E925" t="s">
        <v>23</v>
      </c>
      <c r="F925" s="7">
        <v>44696</v>
      </c>
      <c r="G925" s="4">
        <v>3514</v>
      </c>
      <c r="H925">
        <v>558</v>
      </c>
      <c r="I925" t="str">
        <f>TRIM(shipments[[#This Row],[Geography]])</f>
        <v>Australia</v>
      </c>
      <c r="J925">
        <f>shipments[[#This Row],[Boxes]]*_xlfn.XLOOKUP(shipments[[#This Row],[Product]],products[Product], products[Cost per box])</f>
        <v>2644.92</v>
      </c>
    </row>
    <row r="926" spans="3:10" x14ac:dyDescent="0.3">
      <c r="C926" t="s">
        <v>5</v>
      </c>
      <c r="D926" t="s">
        <v>34</v>
      </c>
      <c r="E926" t="s">
        <v>24</v>
      </c>
      <c r="F926" s="7">
        <v>45061</v>
      </c>
      <c r="G926" s="4">
        <v>7784</v>
      </c>
      <c r="H926">
        <v>308</v>
      </c>
      <c r="I926" t="str">
        <f>TRIM(shipments[[#This Row],[Geography]])</f>
        <v>India</v>
      </c>
      <c r="J926">
        <f>shipments[[#This Row],[Boxes]]*_xlfn.XLOOKUP(shipments[[#This Row],[Product]],products[Product], products[Cost per box])</f>
        <v>3237.08</v>
      </c>
    </row>
    <row r="927" spans="3:10" x14ac:dyDescent="0.3">
      <c r="C927" t="s">
        <v>66</v>
      </c>
      <c r="D927" t="s">
        <v>34</v>
      </c>
      <c r="E927" t="s">
        <v>18</v>
      </c>
      <c r="F927" s="7">
        <v>45008</v>
      </c>
      <c r="G927" s="4">
        <v>2772</v>
      </c>
      <c r="H927">
        <v>481</v>
      </c>
      <c r="I927" t="str">
        <f>TRIM(shipments[[#This Row],[Geography]])</f>
        <v>India</v>
      </c>
      <c r="J927">
        <f>shipments[[#This Row],[Boxes]]*_xlfn.XLOOKUP(shipments[[#This Row],[Product]],products[Product], products[Cost per box])</f>
        <v>4781.1399999999994</v>
      </c>
    </row>
    <row r="928" spans="3:10" x14ac:dyDescent="0.3">
      <c r="C928" t="s">
        <v>66</v>
      </c>
      <c r="D928" t="s">
        <v>98</v>
      </c>
      <c r="E928" t="s">
        <v>24</v>
      </c>
      <c r="F928" s="7">
        <v>44798</v>
      </c>
      <c r="G928" s="4">
        <v>4977</v>
      </c>
      <c r="H928">
        <v>643</v>
      </c>
      <c r="I928" t="str">
        <f>TRIM(shipments[[#This Row],[Geography]])</f>
        <v>UK</v>
      </c>
      <c r="J928">
        <f>shipments[[#This Row],[Boxes]]*_xlfn.XLOOKUP(shipments[[#This Row],[Product]],products[Product], products[Cost per box])</f>
        <v>6757.93</v>
      </c>
    </row>
    <row r="929" spans="3:10" x14ac:dyDescent="0.3">
      <c r="C929" t="s">
        <v>66</v>
      </c>
      <c r="D929" t="s">
        <v>35</v>
      </c>
      <c r="E929" t="s">
        <v>29</v>
      </c>
      <c r="F929" s="7">
        <v>44888</v>
      </c>
      <c r="G929" s="4">
        <v>4732</v>
      </c>
      <c r="H929">
        <v>1041</v>
      </c>
      <c r="I929" t="str">
        <f>TRIM(shipments[[#This Row],[Geography]])</f>
        <v>USA</v>
      </c>
      <c r="J929">
        <f>shipments[[#This Row],[Boxes]]*_xlfn.XLOOKUP(shipments[[#This Row],[Product]],products[Product], products[Cost per box])</f>
        <v>7078.8</v>
      </c>
    </row>
    <row r="930" spans="3:10" x14ac:dyDescent="0.3">
      <c r="C930" t="s">
        <v>91</v>
      </c>
      <c r="D930" t="s">
        <v>36</v>
      </c>
      <c r="E930" t="s">
        <v>17</v>
      </c>
      <c r="F930" s="7">
        <v>44935</v>
      </c>
      <c r="G930" s="4">
        <v>7007</v>
      </c>
      <c r="H930">
        <v>281</v>
      </c>
      <c r="I930" t="str">
        <f>TRIM(shipments[[#This Row],[Geography]])</f>
        <v>Canada</v>
      </c>
      <c r="J930">
        <f>shipments[[#This Row],[Boxes]]*_xlfn.XLOOKUP(shipments[[#This Row],[Product]],products[Product], products[Cost per box])</f>
        <v>1773.11</v>
      </c>
    </row>
    <row r="931" spans="3:10" x14ac:dyDescent="0.3">
      <c r="C931" t="s">
        <v>66</v>
      </c>
      <c r="D931" t="s">
        <v>37</v>
      </c>
      <c r="E931" t="s">
        <v>30</v>
      </c>
      <c r="F931" s="7">
        <v>44863</v>
      </c>
      <c r="G931" s="4">
        <v>4823</v>
      </c>
      <c r="H931">
        <v>98</v>
      </c>
      <c r="I931" t="str">
        <f>TRIM(shipments[[#This Row],[Geography]])</f>
        <v>New Zealand</v>
      </c>
      <c r="J931">
        <f>shipments[[#This Row],[Boxes]]*_xlfn.XLOOKUP(shipments[[#This Row],[Product]],products[Product], products[Cost per box])</f>
        <v>493.92</v>
      </c>
    </row>
    <row r="932" spans="3:10" x14ac:dyDescent="0.3">
      <c r="C932" t="s">
        <v>8</v>
      </c>
      <c r="D932" t="s">
        <v>99</v>
      </c>
      <c r="E932" t="s">
        <v>29</v>
      </c>
      <c r="F932" s="7">
        <v>44901</v>
      </c>
      <c r="G932" s="4">
        <v>8393</v>
      </c>
      <c r="H932">
        <v>325</v>
      </c>
      <c r="I932" t="str">
        <f>TRIM(shipments[[#This Row],[Geography]])</f>
        <v>India</v>
      </c>
      <c r="J932">
        <f>shipments[[#This Row],[Boxes]]*_xlfn.XLOOKUP(shipments[[#This Row],[Product]],products[Product], products[Cost per box])</f>
        <v>2210</v>
      </c>
    </row>
    <row r="933" spans="3:10" x14ac:dyDescent="0.3">
      <c r="C933" t="s">
        <v>71</v>
      </c>
      <c r="D933" t="s">
        <v>106</v>
      </c>
      <c r="E933" t="s">
        <v>22</v>
      </c>
      <c r="F933" s="7">
        <v>44663</v>
      </c>
      <c r="G933" s="4">
        <v>2527</v>
      </c>
      <c r="H933">
        <v>992</v>
      </c>
      <c r="I933" t="str">
        <f>TRIM(shipments[[#This Row],[Geography]])</f>
        <v>USA</v>
      </c>
      <c r="J933">
        <f>shipments[[#This Row],[Boxes]]*_xlfn.XLOOKUP(shipments[[#This Row],[Product]],products[Product], products[Cost per box])</f>
        <v>10148.16</v>
      </c>
    </row>
    <row r="934" spans="3:10" x14ac:dyDescent="0.3">
      <c r="C934" t="s">
        <v>66</v>
      </c>
      <c r="D934" t="s">
        <v>38</v>
      </c>
      <c r="E934" t="s">
        <v>20</v>
      </c>
      <c r="F934" s="7">
        <v>45008</v>
      </c>
      <c r="G934" s="4">
        <v>2478</v>
      </c>
      <c r="H934">
        <v>95</v>
      </c>
      <c r="I934" t="str">
        <f>TRIM(shipments[[#This Row],[Geography]])</f>
        <v>Australia</v>
      </c>
      <c r="J934">
        <f>shipments[[#This Row],[Boxes]]*_xlfn.XLOOKUP(shipments[[#This Row],[Product]],products[Product], products[Cost per box])</f>
        <v>349.6</v>
      </c>
    </row>
    <row r="935" spans="3:10" x14ac:dyDescent="0.3">
      <c r="C935" t="s">
        <v>2</v>
      </c>
      <c r="D935" t="s">
        <v>99</v>
      </c>
      <c r="E935" t="s">
        <v>17</v>
      </c>
      <c r="F935" s="7">
        <v>44736</v>
      </c>
      <c r="G935" s="4">
        <v>1197</v>
      </c>
      <c r="H935">
        <v>255</v>
      </c>
      <c r="I935" t="str">
        <f>TRIM(shipments[[#This Row],[Geography]])</f>
        <v>India</v>
      </c>
      <c r="J935">
        <f>shipments[[#This Row],[Boxes]]*_xlfn.XLOOKUP(shipments[[#This Row],[Product]],products[Product], products[Cost per box])</f>
        <v>1609.05</v>
      </c>
    </row>
    <row r="936" spans="3:10" x14ac:dyDescent="0.3">
      <c r="C936" t="s">
        <v>5</v>
      </c>
      <c r="D936" t="s">
        <v>34</v>
      </c>
      <c r="E936" t="s">
        <v>25</v>
      </c>
      <c r="F936" s="7">
        <v>44959</v>
      </c>
      <c r="G936" s="4">
        <v>5663</v>
      </c>
      <c r="H936">
        <v>146</v>
      </c>
      <c r="I936" t="str">
        <f>TRIM(shipments[[#This Row],[Geography]])</f>
        <v>India</v>
      </c>
      <c r="J936">
        <f>shipments[[#This Row],[Boxes]]*_xlfn.XLOOKUP(shipments[[#This Row],[Product]],products[Product], products[Cost per box])</f>
        <v>938.78</v>
      </c>
    </row>
    <row r="937" spans="3:10" x14ac:dyDescent="0.3">
      <c r="C937" t="s">
        <v>70</v>
      </c>
      <c r="D937" t="s">
        <v>109</v>
      </c>
      <c r="E937" t="s">
        <v>23</v>
      </c>
      <c r="F937" s="7">
        <v>44655</v>
      </c>
      <c r="G937" s="4">
        <v>819</v>
      </c>
      <c r="H937">
        <v>510</v>
      </c>
      <c r="I937" t="str">
        <f>TRIM(shipments[[#This Row],[Geography]])</f>
        <v>India</v>
      </c>
      <c r="J937">
        <f>shipments[[#This Row],[Boxes]]*_xlfn.XLOOKUP(shipments[[#This Row],[Product]],products[Product], products[Cost per box])</f>
        <v>2417.4</v>
      </c>
    </row>
    <row r="938" spans="3:10" x14ac:dyDescent="0.3">
      <c r="C938" t="s">
        <v>3</v>
      </c>
      <c r="D938" t="s">
        <v>36</v>
      </c>
      <c r="E938" t="s">
        <v>25</v>
      </c>
      <c r="F938" s="7">
        <v>45078</v>
      </c>
      <c r="G938" s="4">
        <v>4851</v>
      </c>
      <c r="H938">
        <v>304</v>
      </c>
      <c r="I938" t="str">
        <f>TRIM(shipments[[#This Row],[Geography]])</f>
        <v>Canada</v>
      </c>
      <c r="J938">
        <f>shipments[[#This Row],[Boxes]]*_xlfn.XLOOKUP(shipments[[#This Row],[Product]],products[Product], products[Cost per box])</f>
        <v>1954.7199999999998</v>
      </c>
    </row>
    <row r="939" spans="3:10" x14ac:dyDescent="0.3">
      <c r="C939" t="s">
        <v>8</v>
      </c>
      <c r="D939" t="s">
        <v>36</v>
      </c>
      <c r="E939" t="s">
        <v>32</v>
      </c>
      <c r="F939" s="7">
        <v>45128</v>
      </c>
      <c r="G939" s="4">
        <v>12089</v>
      </c>
      <c r="H939">
        <v>1693</v>
      </c>
      <c r="I939" t="str">
        <f>TRIM(shipments[[#This Row],[Geography]])</f>
        <v>Canada</v>
      </c>
      <c r="J939">
        <f>shipments[[#This Row],[Boxes]]*_xlfn.XLOOKUP(shipments[[#This Row],[Product]],products[Product], products[Cost per box])</f>
        <v>5620.7599999999993</v>
      </c>
    </row>
    <row r="940" spans="3:10" x14ac:dyDescent="0.3">
      <c r="C940" t="s">
        <v>10</v>
      </c>
      <c r="D940" t="s">
        <v>111</v>
      </c>
      <c r="E940" t="s">
        <v>31</v>
      </c>
      <c r="F940" s="7">
        <v>44854</v>
      </c>
      <c r="G940" s="4">
        <v>2044</v>
      </c>
      <c r="H940">
        <v>318</v>
      </c>
      <c r="I940" t="str">
        <f>TRIM(shipments[[#This Row],[Geography]])</f>
        <v>New Zealand</v>
      </c>
      <c r="J940">
        <f>shipments[[#This Row],[Boxes]]*_xlfn.XLOOKUP(shipments[[#This Row],[Product]],products[Product], products[Cost per box])</f>
        <v>877.68</v>
      </c>
    </row>
    <row r="941" spans="3:10" x14ac:dyDescent="0.3">
      <c r="C941" t="s">
        <v>8</v>
      </c>
      <c r="D941" t="s">
        <v>36</v>
      </c>
      <c r="E941" t="s">
        <v>27</v>
      </c>
      <c r="F941" s="7">
        <v>45048</v>
      </c>
      <c r="G941" s="4">
        <v>8862</v>
      </c>
      <c r="H941">
        <v>259</v>
      </c>
      <c r="I941" t="str">
        <f>TRIM(shipments[[#This Row],[Geography]])</f>
        <v>Canada</v>
      </c>
      <c r="J941">
        <f>shipments[[#This Row],[Boxes]]*_xlfn.XLOOKUP(shipments[[#This Row],[Product]],products[Product], products[Cost per box])</f>
        <v>2478.63</v>
      </c>
    </row>
    <row r="942" spans="3:10" x14ac:dyDescent="0.3">
      <c r="C942" t="s">
        <v>6</v>
      </c>
      <c r="D942" t="s">
        <v>35</v>
      </c>
      <c r="E942" t="s">
        <v>18</v>
      </c>
      <c r="F942" s="7">
        <v>44944</v>
      </c>
      <c r="G942" s="4">
        <v>9555</v>
      </c>
      <c r="H942">
        <v>455</v>
      </c>
      <c r="I942" t="str">
        <f>TRIM(shipments[[#This Row],[Geography]])</f>
        <v>USA</v>
      </c>
      <c r="J942">
        <f>shipments[[#This Row],[Boxes]]*_xlfn.XLOOKUP(shipments[[#This Row],[Product]],products[Product], products[Cost per box])</f>
        <v>4522.7</v>
      </c>
    </row>
    <row r="943" spans="3:10" x14ac:dyDescent="0.3">
      <c r="C943" t="s">
        <v>7</v>
      </c>
      <c r="D943" t="s">
        <v>36</v>
      </c>
      <c r="E943" t="s">
        <v>20</v>
      </c>
      <c r="F943" s="7">
        <v>45097</v>
      </c>
      <c r="G943" s="4">
        <v>7434</v>
      </c>
      <c r="H943">
        <v>437</v>
      </c>
      <c r="I943" t="str">
        <f>TRIM(shipments[[#This Row],[Geography]])</f>
        <v>Canada</v>
      </c>
      <c r="J943">
        <f>shipments[[#This Row],[Boxes]]*_xlfn.XLOOKUP(shipments[[#This Row],[Product]],products[Product], products[Cost per box])</f>
        <v>1608.16</v>
      </c>
    </row>
    <row r="944" spans="3:10" x14ac:dyDescent="0.3">
      <c r="C944" t="s">
        <v>94</v>
      </c>
      <c r="D944" t="s">
        <v>35</v>
      </c>
      <c r="E944" t="s">
        <v>24</v>
      </c>
      <c r="F944" s="7">
        <v>45044</v>
      </c>
      <c r="G944" s="4">
        <v>0</v>
      </c>
      <c r="H944">
        <v>501</v>
      </c>
      <c r="I944" t="str">
        <f>TRIM(shipments[[#This Row],[Geography]])</f>
        <v>USA</v>
      </c>
      <c r="J944">
        <f>shipments[[#This Row],[Boxes]]*_xlfn.XLOOKUP(shipments[[#This Row],[Product]],products[Product], products[Cost per box])</f>
        <v>5265.51</v>
      </c>
    </row>
    <row r="945" spans="3:10" x14ac:dyDescent="0.3">
      <c r="C945" t="s">
        <v>67</v>
      </c>
      <c r="D945" t="s">
        <v>103</v>
      </c>
      <c r="E945" t="s">
        <v>31</v>
      </c>
      <c r="F945" s="7">
        <v>44720</v>
      </c>
      <c r="G945" s="4">
        <v>2646</v>
      </c>
      <c r="H945">
        <v>305</v>
      </c>
      <c r="I945" t="str">
        <f>TRIM(shipments[[#This Row],[Geography]])</f>
        <v>Canada</v>
      </c>
      <c r="J945">
        <f>shipments[[#This Row],[Boxes]]*_xlfn.XLOOKUP(shipments[[#This Row],[Product]],products[Product], products[Cost per box])</f>
        <v>841.8</v>
      </c>
    </row>
    <row r="946" spans="3:10" x14ac:dyDescent="0.3">
      <c r="C946" t="s">
        <v>91</v>
      </c>
      <c r="D946" t="s">
        <v>38</v>
      </c>
      <c r="E946" t="s">
        <v>28</v>
      </c>
      <c r="F946" s="7">
        <v>45140</v>
      </c>
      <c r="G946" s="4"/>
      <c r="H946">
        <v>60</v>
      </c>
      <c r="I946" t="str">
        <f>TRIM(shipments[[#This Row],[Geography]])</f>
        <v>Australia</v>
      </c>
      <c r="J946">
        <f>shipments[[#This Row],[Boxes]]*_xlfn.XLOOKUP(shipments[[#This Row],[Product]],products[Product], products[Cost per box])</f>
        <v>505.79999999999995</v>
      </c>
    </row>
    <row r="947" spans="3:10" x14ac:dyDescent="0.3">
      <c r="C947" t="s">
        <v>68</v>
      </c>
      <c r="D947" t="s">
        <v>110</v>
      </c>
      <c r="E947" t="s">
        <v>27</v>
      </c>
      <c r="F947" s="7">
        <v>44869</v>
      </c>
      <c r="G947" s="4">
        <v>8582</v>
      </c>
      <c r="H947">
        <v>1441</v>
      </c>
      <c r="I947" t="str">
        <f>TRIM(shipments[[#This Row],[Geography]])</f>
        <v>UK</v>
      </c>
      <c r="J947">
        <f>shipments[[#This Row],[Boxes]]*_xlfn.XLOOKUP(shipments[[#This Row],[Product]],products[Product], products[Cost per box])</f>
        <v>13790.37</v>
      </c>
    </row>
    <row r="948" spans="3:10" x14ac:dyDescent="0.3">
      <c r="C948" t="s">
        <v>71</v>
      </c>
      <c r="D948" t="s">
        <v>109</v>
      </c>
      <c r="E948" t="s">
        <v>25</v>
      </c>
      <c r="F948" s="7">
        <v>44820</v>
      </c>
      <c r="G948" s="4">
        <v>1253</v>
      </c>
      <c r="H948">
        <v>445</v>
      </c>
      <c r="I948" t="str">
        <f>TRIM(shipments[[#This Row],[Geography]])</f>
        <v>India</v>
      </c>
      <c r="J948">
        <f>shipments[[#This Row],[Boxes]]*_xlfn.XLOOKUP(shipments[[#This Row],[Product]],products[Product], products[Cost per box])</f>
        <v>2861.35</v>
      </c>
    </row>
    <row r="949" spans="3:10" x14ac:dyDescent="0.3">
      <c r="C949" t="s">
        <v>2</v>
      </c>
      <c r="D949" t="s">
        <v>35</v>
      </c>
      <c r="E949" t="s">
        <v>30</v>
      </c>
      <c r="F949" s="7">
        <v>45000</v>
      </c>
      <c r="G949" s="4">
        <v>2380</v>
      </c>
      <c r="H949">
        <v>186</v>
      </c>
      <c r="I949" t="str">
        <f>TRIM(shipments[[#This Row],[Geography]])</f>
        <v>USA</v>
      </c>
      <c r="J949">
        <f>shipments[[#This Row],[Boxes]]*_xlfn.XLOOKUP(shipments[[#This Row],[Product]],products[Product], products[Cost per box])</f>
        <v>937.44</v>
      </c>
    </row>
    <row r="950" spans="3:10" x14ac:dyDescent="0.3">
      <c r="C950" t="s">
        <v>67</v>
      </c>
      <c r="D950" t="s">
        <v>103</v>
      </c>
      <c r="E950" t="s">
        <v>25</v>
      </c>
      <c r="F950" s="7">
        <v>44663</v>
      </c>
      <c r="G950" s="4">
        <v>6559</v>
      </c>
      <c r="H950">
        <v>405</v>
      </c>
      <c r="I950" t="str">
        <f>TRIM(shipments[[#This Row],[Geography]])</f>
        <v>Canada</v>
      </c>
      <c r="J950">
        <f>shipments[[#This Row],[Boxes]]*_xlfn.XLOOKUP(shipments[[#This Row],[Product]],products[Product], products[Cost per box])</f>
        <v>2604.15</v>
      </c>
    </row>
    <row r="951" spans="3:10" x14ac:dyDescent="0.3">
      <c r="C951" t="s">
        <v>64</v>
      </c>
      <c r="D951" t="s">
        <v>34</v>
      </c>
      <c r="E951" t="s">
        <v>21</v>
      </c>
      <c r="F951" s="7">
        <v>45064</v>
      </c>
      <c r="G951" s="4">
        <v>3899</v>
      </c>
      <c r="H951">
        <v>35</v>
      </c>
      <c r="I951" t="str">
        <f>TRIM(shipments[[#This Row],[Geography]])</f>
        <v>India</v>
      </c>
      <c r="J951">
        <f>shipments[[#This Row],[Boxes]]*_xlfn.XLOOKUP(shipments[[#This Row],[Product]],products[Product], products[Cost per box])</f>
        <v>287.70000000000005</v>
      </c>
    </row>
    <row r="952" spans="3:10" x14ac:dyDescent="0.3">
      <c r="C952" t="s">
        <v>5</v>
      </c>
      <c r="D952" t="s">
        <v>111</v>
      </c>
      <c r="E952" t="s">
        <v>14</v>
      </c>
      <c r="F952" s="7">
        <v>44731</v>
      </c>
      <c r="G952" s="4">
        <v>4207</v>
      </c>
      <c r="H952">
        <v>198</v>
      </c>
      <c r="I952" t="str">
        <f>TRIM(shipments[[#This Row],[Geography]])</f>
        <v>New Zealand</v>
      </c>
      <c r="J952">
        <f>shipments[[#This Row],[Boxes]]*_xlfn.XLOOKUP(shipments[[#This Row],[Product]],products[Product], products[Cost per box])</f>
        <v>1481.0400000000002</v>
      </c>
    </row>
    <row r="953" spans="3:10" x14ac:dyDescent="0.3">
      <c r="C953" t="s">
        <v>9</v>
      </c>
      <c r="D953" t="s">
        <v>38</v>
      </c>
      <c r="E953" t="s">
        <v>15</v>
      </c>
      <c r="F953" s="7">
        <v>45092</v>
      </c>
      <c r="G953" s="4">
        <v>4172</v>
      </c>
      <c r="H953">
        <v>288</v>
      </c>
      <c r="I953" t="str">
        <f>TRIM(shipments[[#This Row],[Geography]])</f>
        <v>Australia</v>
      </c>
      <c r="J953">
        <f>shipments[[#This Row],[Boxes]]*_xlfn.XLOOKUP(shipments[[#This Row],[Product]],products[Product], products[Cost per box])</f>
        <v>1108.8</v>
      </c>
    </row>
    <row r="954" spans="3:10" x14ac:dyDescent="0.3">
      <c r="C954" t="s">
        <v>95</v>
      </c>
      <c r="D954" t="s">
        <v>35</v>
      </c>
      <c r="E954" t="s">
        <v>21</v>
      </c>
      <c r="F954" s="7">
        <v>45110</v>
      </c>
      <c r="G954" s="4">
        <v>777</v>
      </c>
      <c r="H954">
        <v>39</v>
      </c>
      <c r="I954" t="str">
        <f>TRIM(shipments[[#This Row],[Geography]])</f>
        <v>USA</v>
      </c>
      <c r="J954">
        <f>shipments[[#This Row],[Boxes]]*_xlfn.XLOOKUP(shipments[[#This Row],[Product]],products[Product], products[Cost per box])</f>
        <v>320.58000000000004</v>
      </c>
    </row>
    <row r="955" spans="3:10" x14ac:dyDescent="0.3">
      <c r="C955" t="s">
        <v>75</v>
      </c>
      <c r="D955" t="s">
        <v>34</v>
      </c>
      <c r="E955" t="s">
        <v>30</v>
      </c>
      <c r="F955" s="7">
        <v>44689</v>
      </c>
      <c r="G955" s="4">
        <v>8764</v>
      </c>
      <c r="H955">
        <v>2343</v>
      </c>
      <c r="I955" t="str">
        <f>TRIM(shipments[[#This Row],[Geography]])</f>
        <v>India</v>
      </c>
      <c r="J955">
        <f>shipments[[#This Row],[Boxes]]*_xlfn.XLOOKUP(shipments[[#This Row],[Product]],products[Product], products[Cost per box])</f>
        <v>11808.72</v>
      </c>
    </row>
    <row r="956" spans="3:10" x14ac:dyDescent="0.3">
      <c r="C956" t="s">
        <v>6</v>
      </c>
      <c r="D956" t="s">
        <v>38</v>
      </c>
      <c r="E956" t="s">
        <v>27</v>
      </c>
      <c r="F956" s="7">
        <v>44998</v>
      </c>
      <c r="G956" s="4">
        <v>4200</v>
      </c>
      <c r="H956">
        <v>782</v>
      </c>
      <c r="I956" t="str">
        <f>TRIM(shipments[[#This Row],[Geography]])</f>
        <v>Australia</v>
      </c>
      <c r="J956">
        <f>shipments[[#This Row],[Boxes]]*_xlfn.XLOOKUP(shipments[[#This Row],[Product]],products[Product], products[Cost per box])</f>
        <v>7483.74</v>
      </c>
    </row>
    <row r="957" spans="3:10" x14ac:dyDescent="0.3">
      <c r="C957" t="s">
        <v>70</v>
      </c>
      <c r="D957" t="s">
        <v>36</v>
      </c>
      <c r="E957" t="s">
        <v>33</v>
      </c>
      <c r="F957" s="7">
        <v>45000</v>
      </c>
      <c r="G957" s="4">
        <v>4774</v>
      </c>
      <c r="H957">
        <v>684</v>
      </c>
      <c r="I957" t="str">
        <f>TRIM(shipments[[#This Row],[Geography]])</f>
        <v>Canada</v>
      </c>
      <c r="J957">
        <f>shipments[[#This Row],[Boxes]]*_xlfn.XLOOKUP(shipments[[#This Row],[Product]],products[Product], products[Cost per box])</f>
        <v>1812.6</v>
      </c>
    </row>
    <row r="958" spans="3:10" x14ac:dyDescent="0.3">
      <c r="C958" t="s">
        <v>71</v>
      </c>
      <c r="D958" t="s">
        <v>37</v>
      </c>
      <c r="E958" t="s">
        <v>17</v>
      </c>
      <c r="F958" s="7">
        <v>45085</v>
      </c>
      <c r="G958" s="4">
        <v>1932</v>
      </c>
      <c r="H958">
        <v>306</v>
      </c>
      <c r="I958" t="str">
        <f>TRIM(shipments[[#This Row],[Geography]])</f>
        <v>New Zealand</v>
      </c>
      <c r="J958">
        <f>shipments[[#This Row],[Boxes]]*_xlfn.XLOOKUP(shipments[[#This Row],[Product]],products[Product], products[Cost per box])</f>
        <v>1930.86</v>
      </c>
    </row>
    <row r="959" spans="3:10" x14ac:dyDescent="0.3">
      <c r="C959" t="s">
        <v>70</v>
      </c>
      <c r="D959" t="s">
        <v>113</v>
      </c>
      <c r="E959" t="s">
        <v>4</v>
      </c>
      <c r="F959" s="7">
        <v>44734</v>
      </c>
      <c r="G959" s="4">
        <v>1197</v>
      </c>
      <c r="H959">
        <v>429</v>
      </c>
      <c r="I959" t="str">
        <f>TRIM(shipments[[#This Row],[Geography]])</f>
        <v>New Zealand</v>
      </c>
      <c r="J959">
        <f>shipments[[#This Row],[Boxes]]*_xlfn.XLOOKUP(shipments[[#This Row],[Product]],products[Product], products[Cost per box])</f>
        <v>2209.3500000000004</v>
      </c>
    </row>
    <row r="960" spans="3:10" x14ac:dyDescent="0.3">
      <c r="C960" t="s">
        <v>70</v>
      </c>
      <c r="D960" t="s">
        <v>109</v>
      </c>
      <c r="E960" t="s">
        <v>13</v>
      </c>
      <c r="F960" s="7">
        <v>44863</v>
      </c>
      <c r="G960" s="4">
        <v>2898</v>
      </c>
      <c r="H960">
        <v>1099</v>
      </c>
      <c r="I960" t="str">
        <f>TRIM(shipments[[#This Row],[Geography]])</f>
        <v>India</v>
      </c>
      <c r="J960">
        <f>shipments[[#This Row],[Boxes]]*_xlfn.XLOOKUP(shipments[[#This Row],[Product]],products[Product], products[Cost per box])</f>
        <v>5780.74</v>
      </c>
    </row>
    <row r="961" spans="3:10" x14ac:dyDescent="0.3">
      <c r="C961" t="s">
        <v>7</v>
      </c>
      <c r="D961" t="s">
        <v>34</v>
      </c>
      <c r="E961" t="s">
        <v>29</v>
      </c>
      <c r="F961" s="7">
        <v>44939</v>
      </c>
      <c r="G961" s="4">
        <v>8540</v>
      </c>
      <c r="H961">
        <v>286</v>
      </c>
      <c r="I961" t="str">
        <f>TRIM(shipments[[#This Row],[Geography]])</f>
        <v>India</v>
      </c>
      <c r="J961">
        <f>shipments[[#This Row],[Boxes]]*_xlfn.XLOOKUP(shipments[[#This Row],[Product]],products[Product], products[Cost per box])</f>
        <v>1944.8</v>
      </c>
    </row>
    <row r="962" spans="3:10" x14ac:dyDescent="0.3">
      <c r="C962" t="s">
        <v>67</v>
      </c>
      <c r="D962" t="s">
        <v>39</v>
      </c>
      <c r="E962" t="s">
        <v>32</v>
      </c>
      <c r="F962" s="7">
        <v>45063</v>
      </c>
      <c r="G962" s="4">
        <v>385</v>
      </c>
      <c r="H962">
        <v>326</v>
      </c>
      <c r="I962" t="str">
        <f>TRIM(shipments[[#This Row],[Geography]])</f>
        <v>UK</v>
      </c>
      <c r="J962">
        <f>shipments[[#This Row],[Boxes]]*_xlfn.XLOOKUP(shipments[[#This Row],[Product]],products[Product], products[Cost per box])</f>
        <v>1082.32</v>
      </c>
    </row>
    <row r="963" spans="3:10" x14ac:dyDescent="0.3">
      <c r="C963" t="s">
        <v>92</v>
      </c>
      <c r="D963" t="s">
        <v>111</v>
      </c>
      <c r="E963" t="s">
        <v>29</v>
      </c>
      <c r="F963" s="7">
        <v>44734</v>
      </c>
      <c r="G963" s="4">
        <v>6153</v>
      </c>
      <c r="H963">
        <v>126</v>
      </c>
      <c r="I963" t="str">
        <f>TRIM(shipments[[#This Row],[Geography]])</f>
        <v>New Zealand</v>
      </c>
      <c r="J963">
        <f>shipments[[#This Row],[Boxes]]*_xlfn.XLOOKUP(shipments[[#This Row],[Product]],products[Product], products[Cost per box])</f>
        <v>856.8</v>
      </c>
    </row>
    <row r="964" spans="3:10" x14ac:dyDescent="0.3">
      <c r="C964" t="s">
        <v>7</v>
      </c>
      <c r="D964" t="s">
        <v>39</v>
      </c>
      <c r="E964" t="s">
        <v>13</v>
      </c>
      <c r="F964" s="7">
        <v>45146</v>
      </c>
      <c r="G964" s="4">
        <v>11718</v>
      </c>
      <c r="H964">
        <v>367</v>
      </c>
      <c r="I964" t="str">
        <f>TRIM(shipments[[#This Row],[Geography]])</f>
        <v>UK</v>
      </c>
      <c r="J964">
        <f>shipments[[#This Row],[Boxes]]*_xlfn.XLOOKUP(shipments[[#This Row],[Product]],products[Product], products[Cost per box])</f>
        <v>1930.4199999999998</v>
      </c>
    </row>
    <row r="965" spans="3:10" x14ac:dyDescent="0.3">
      <c r="C965" t="s">
        <v>95</v>
      </c>
      <c r="D965" t="s">
        <v>34</v>
      </c>
      <c r="E965" t="s">
        <v>22</v>
      </c>
      <c r="F965" s="7">
        <v>44978</v>
      </c>
      <c r="G965" s="4">
        <v>8386</v>
      </c>
      <c r="H965">
        <v>1078</v>
      </c>
      <c r="I965" t="str">
        <f>TRIM(shipments[[#This Row],[Geography]])</f>
        <v>India</v>
      </c>
      <c r="J965">
        <f>shipments[[#This Row],[Boxes]]*_xlfn.XLOOKUP(shipments[[#This Row],[Product]],products[Product], products[Cost per box])</f>
        <v>11027.94</v>
      </c>
    </row>
    <row r="966" spans="3:10" x14ac:dyDescent="0.3">
      <c r="C966" t="s">
        <v>67</v>
      </c>
      <c r="D966" t="s">
        <v>115</v>
      </c>
      <c r="E966" t="s">
        <v>28</v>
      </c>
      <c r="F966" s="7">
        <v>44904</v>
      </c>
      <c r="G966" s="4">
        <v>4977</v>
      </c>
      <c r="H966">
        <v>20</v>
      </c>
      <c r="I966" t="str">
        <f>TRIM(shipments[[#This Row],[Geography]])</f>
        <v>Australia</v>
      </c>
      <c r="J966">
        <f>shipments[[#This Row],[Boxes]]*_xlfn.XLOOKUP(shipments[[#This Row],[Product]],products[Product], products[Cost per box])</f>
        <v>168.6</v>
      </c>
    </row>
    <row r="967" spans="3:10" x14ac:dyDescent="0.3">
      <c r="C967" t="s">
        <v>65</v>
      </c>
      <c r="D967" t="s">
        <v>39</v>
      </c>
      <c r="E967" t="s">
        <v>27</v>
      </c>
      <c r="F967" s="7">
        <v>44706</v>
      </c>
      <c r="G967" s="4">
        <v>6867</v>
      </c>
      <c r="H967">
        <v>251</v>
      </c>
      <c r="I967" t="str">
        <f>TRIM(shipments[[#This Row],[Geography]])</f>
        <v>UK</v>
      </c>
      <c r="J967">
        <f>shipments[[#This Row],[Boxes]]*_xlfn.XLOOKUP(shipments[[#This Row],[Product]],products[Product], products[Cost per box])</f>
        <v>2402.0700000000002</v>
      </c>
    </row>
    <row r="968" spans="3:10" x14ac:dyDescent="0.3">
      <c r="C968" t="s">
        <v>9</v>
      </c>
      <c r="D968" t="s">
        <v>38</v>
      </c>
      <c r="E968" t="s">
        <v>13</v>
      </c>
      <c r="F968" s="7">
        <v>45035</v>
      </c>
      <c r="G968" s="4">
        <v>15848</v>
      </c>
      <c r="H968">
        <v>745</v>
      </c>
      <c r="I968" t="str">
        <f>TRIM(shipments[[#This Row],[Geography]])</f>
        <v>Australia</v>
      </c>
      <c r="J968">
        <f>shipments[[#This Row],[Boxes]]*_xlfn.XLOOKUP(shipments[[#This Row],[Product]],products[Product], products[Cost per box])</f>
        <v>3918.7</v>
      </c>
    </row>
    <row r="969" spans="3:10" x14ac:dyDescent="0.3">
      <c r="C969" t="s">
        <v>74</v>
      </c>
      <c r="D969" t="s">
        <v>39</v>
      </c>
      <c r="E969" t="s">
        <v>21</v>
      </c>
      <c r="F969" s="7">
        <v>44910</v>
      </c>
      <c r="G969" s="4">
        <v>714</v>
      </c>
      <c r="H969">
        <v>58</v>
      </c>
      <c r="I969" t="str">
        <f>TRIM(shipments[[#This Row],[Geography]])</f>
        <v>UK</v>
      </c>
      <c r="J969">
        <f>shipments[[#This Row],[Boxes]]*_xlfn.XLOOKUP(shipments[[#This Row],[Product]],products[Product], products[Cost per box])</f>
        <v>476.76000000000005</v>
      </c>
    </row>
    <row r="970" spans="3:10" x14ac:dyDescent="0.3">
      <c r="C970" t="s">
        <v>2</v>
      </c>
      <c r="D970" t="s">
        <v>39</v>
      </c>
      <c r="E970" t="s">
        <v>18</v>
      </c>
      <c r="F970" s="7">
        <v>45033</v>
      </c>
      <c r="G970" s="4">
        <v>7427</v>
      </c>
      <c r="H970">
        <v>1215</v>
      </c>
      <c r="I970" t="str">
        <f>TRIM(shipments[[#This Row],[Geography]])</f>
        <v>UK</v>
      </c>
      <c r="J970">
        <f>shipments[[#This Row],[Boxes]]*_xlfn.XLOOKUP(shipments[[#This Row],[Product]],products[Product], products[Cost per box])</f>
        <v>12077.099999999999</v>
      </c>
    </row>
    <row r="971" spans="3:10" x14ac:dyDescent="0.3">
      <c r="C971" t="s">
        <v>5</v>
      </c>
      <c r="D971" t="s">
        <v>37</v>
      </c>
      <c r="E971" t="s">
        <v>20</v>
      </c>
      <c r="F971" s="7">
        <v>45170</v>
      </c>
      <c r="G971" s="4">
        <v>6657</v>
      </c>
      <c r="H971">
        <v>386</v>
      </c>
      <c r="I971" t="str">
        <f>TRIM(shipments[[#This Row],[Geography]])</f>
        <v>New Zealand</v>
      </c>
      <c r="J971">
        <f>shipments[[#This Row],[Boxes]]*_xlfn.XLOOKUP(shipments[[#This Row],[Product]],products[Product], products[Cost per box])</f>
        <v>1420.48</v>
      </c>
    </row>
    <row r="972" spans="3:10" x14ac:dyDescent="0.3">
      <c r="C972" t="s">
        <v>65</v>
      </c>
      <c r="D972" t="s">
        <v>98</v>
      </c>
      <c r="E972" t="s">
        <v>24</v>
      </c>
      <c r="F972" s="7">
        <v>44868</v>
      </c>
      <c r="G972" s="4">
        <v>3388</v>
      </c>
      <c r="H972">
        <v>567</v>
      </c>
      <c r="I972" t="str">
        <f>TRIM(shipments[[#This Row],[Geography]])</f>
        <v>UK</v>
      </c>
      <c r="J972">
        <f>shipments[[#This Row],[Boxes]]*_xlfn.XLOOKUP(shipments[[#This Row],[Product]],products[Product], products[Cost per box])</f>
        <v>5959.17</v>
      </c>
    </row>
    <row r="973" spans="3:10" x14ac:dyDescent="0.3">
      <c r="C973" t="s">
        <v>9</v>
      </c>
      <c r="D973" t="s">
        <v>107</v>
      </c>
      <c r="E973" t="s">
        <v>22</v>
      </c>
      <c r="F973" s="7">
        <v>44904</v>
      </c>
      <c r="G973" s="4">
        <v>882</v>
      </c>
      <c r="H973">
        <v>36</v>
      </c>
      <c r="I973" t="str">
        <f>TRIM(shipments[[#This Row],[Geography]])</f>
        <v>UK</v>
      </c>
      <c r="J973">
        <f>shipments[[#This Row],[Boxes]]*_xlfn.XLOOKUP(shipments[[#This Row],[Product]],products[Product], products[Cost per box])</f>
        <v>368.28000000000003</v>
      </c>
    </row>
    <row r="974" spans="3:10" x14ac:dyDescent="0.3">
      <c r="C974" t="s">
        <v>95</v>
      </c>
      <c r="D974" t="s">
        <v>36</v>
      </c>
      <c r="E974" t="s">
        <v>25</v>
      </c>
      <c r="F974" s="7">
        <v>45159</v>
      </c>
      <c r="G974" s="4">
        <v>2968</v>
      </c>
      <c r="H974">
        <v>675</v>
      </c>
      <c r="I974" t="str">
        <f>TRIM(shipments[[#This Row],[Geography]])</f>
        <v>Canada</v>
      </c>
      <c r="J974">
        <f>shipments[[#This Row],[Boxes]]*_xlfn.XLOOKUP(shipments[[#This Row],[Product]],products[Product], products[Cost per box])</f>
        <v>4340.25</v>
      </c>
    </row>
    <row r="975" spans="3:10" x14ac:dyDescent="0.3">
      <c r="C975" t="s">
        <v>5</v>
      </c>
      <c r="D975" t="s">
        <v>101</v>
      </c>
      <c r="E975" t="s">
        <v>30</v>
      </c>
      <c r="F975" s="7">
        <v>44705</v>
      </c>
      <c r="G975" s="4">
        <v>1967</v>
      </c>
      <c r="H975">
        <v>887</v>
      </c>
      <c r="I975" t="str">
        <f>TRIM(shipments[[#This Row],[Geography]])</f>
        <v>USA</v>
      </c>
      <c r="J975">
        <f>shipments[[#This Row],[Boxes]]*_xlfn.XLOOKUP(shipments[[#This Row],[Product]],products[Product], products[Cost per box])</f>
        <v>4470.4800000000005</v>
      </c>
    </row>
    <row r="976" spans="3:10" x14ac:dyDescent="0.3">
      <c r="C976" t="s">
        <v>65</v>
      </c>
      <c r="D976" t="s">
        <v>35</v>
      </c>
      <c r="E976" t="s">
        <v>24</v>
      </c>
      <c r="F976" s="7">
        <v>44747</v>
      </c>
      <c r="G976" s="4">
        <v>588</v>
      </c>
      <c r="H976">
        <v>58</v>
      </c>
      <c r="I976" t="str">
        <f>TRIM(shipments[[#This Row],[Geography]])</f>
        <v>USA</v>
      </c>
      <c r="J976">
        <f>shipments[[#This Row],[Boxes]]*_xlfn.XLOOKUP(shipments[[#This Row],[Product]],products[Product], products[Cost per box])</f>
        <v>609.58000000000004</v>
      </c>
    </row>
    <row r="977" spans="3:10" x14ac:dyDescent="0.3">
      <c r="C977" t="s">
        <v>67</v>
      </c>
      <c r="D977" t="s">
        <v>38</v>
      </c>
      <c r="E977" t="s">
        <v>27</v>
      </c>
      <c r="F977" s="7">
        <v>45070</v>
      </c>
      <c r="G977" s="4">
        <v>2828</v>
      </c>
      <c r="H977">
        <v>318</v>
      </c>
      <c r="I977" t="str">
        <f>TRIM(shipments[[#This Row],[Geography]])</f>
        <v>Australia</v>
      </c>
      <c r="J977">
        <f>shipments[[#This Row],[Boxes]]*_xlfn.XLOOKUP(shipments[[#This Row],[Product]],products[Product], products[Cost per box])</f>
        <v>3043.26</v>
      </c>
    </row>
    <row r="978" spans="3:10" x14ac:dyDescent="0.3">
      <c r="C978" t="s">
        <v>73</v>
      </c>
      <c r="D978" t="s">
        <v>38</v>
      </c>
      <c r="E978" t="s">
        <v>22</v>
      </c>
      <c r="F978" s="7">
        <v>44698</v>
      </c>
      <c r="G978" s="4">
        <v>4487</v>
      </c>
      <c r="H978">
        <v>470</v>
      </c>
      <c r="I978" t="str">
        <f>TRIM(shipments[[#This Row],[Geography]])</f>
        <v>Australia</v>
      </c>
      <c r="J978">
        <f>shipments[[#This Row],[Boxes]]*_xlfn.XLOOKUP(shipments[[#This Row],[Product]],products[Product], products[Cost per box])</f>
        <v>4808.1000000000004</v>
      </c>
    </row>
    <row r="979" spans="3:10" x14ac:dyDescent="0.3">
      <c r="C979" t="s">
        <v>74</v>
      </c>
      <c r="D979" t="s">
        <v>38</v>
      </c>
      <c r="E979" t="s">
        <v>31</v>
      </c>
      <c r="F979" s="7">
        <v>45112</v>
      </c>
      <c r="G979" s="4">
        <v>4368</v>
      </c>
      <c r="H979">
        <v>174</v>
      </c>
      <c r="I979" t="str">
        <f>TRIM(shipments[[#This Row],[Geography]])</f>
        <v>Australia</v>
      </c>
      <c r="J979">
        <f>shipments[[#This Row],[Boxes]]*_xlfn.XLOOKUP(shipments[[#This Row],[Product]],products[Product], products[Cost per box])</f>
        <v>480.23999999999995</v>
      </c>
    </row>
    <row r="980" spans="3:10" x14ac:dyDescent="0.3">
      <c r="C980" t="s">
        <v>8</v>
      </c>
      <c r="D980" t="s">
        <v>34</v>
      </c>
      <c r="E980" t="s">
        <v>22</v>
      </c>
      <c r="F980" s="7">
        <v>45111</v>
      </c>
      <c r="G980" s="4">
        <v>1435</v>
      </c>
      <c r="H980">
        <v>405</v>
      </c>
      <c r="I980" t="str">
        <f>TRIM(shipments[[#This Row],[Geography]])</f>
        <v>India</v>
      </c>
      <c r="J980">
        <f>shipments[[#This Row],[Boxes]]*_xlfn.XLOOKUP(shipments[[#This Row],[Product]],products[Product], products[Cost per box])</f>
        <v>4143.1500000000005</v>
      </c>
    </row>
    <row r="981" spans="3:10" x14ac:dyDescent="0.3">
      <c r="C981" t="s">
        <v>67</v>
      </c>
      <c r="D981" t="s">
        <v>113</v>
      </c>
      <c r="E981" t="s">
        <v>25</v>
      </c>
      <c r="F981" s="7">
        <v>44854</v>
      </c>
      <c r="G981" s="4">
        <v>6188</v>
      </c>
      <c r="H981">
        <v>786</v>
      </c>
      <c r="I981" t="str">
        <f>TRIM(shipments[[#This Row],[Geography]])</f>
        <v>New Zealand</v>
      </c>
      <c r="J981">
        <f>shipments[[#This Row],[Boxes]]*_xlfn.XLOOKUP(shipments[[#This Row],[Product]],products[Product], products[Cost per box])</f>
        <v>5053.9799999999996</v>
      </c>
    </row>
    <row r="982" spans="3:10" x14ac:dyDescent="0.3">
      <c r="C982" t="s">
        <v>91</v>
      </c>
      <c r="D982" t="s">
        <v>38</v>
      </c>
      <c r="E982" t="s">
        <v>24</v>
      </c>
      <c r="F982" s="7">
        <v>44937</v>
      </c>
      <c r="G982" s="4">
        <v>4620</v>
      </c>
      <c r="H982">
        <v>210</v>
      </c>
      <c r="I982" t="str">
        <f>TRIM(shipments[[#This Row],[Geography]])</f>
        <v>Australia</v>
      </c>
      <c r="J982">
        <f>shipments[[#This Row],[Boxes]]*_xlfn.XLOOKUP(shipments[[#This Row],[Product]],products[Product], products[Cost per box])</f>
        <v>2207.1</v>
      </c>
    </row>
    <row r="983" spans="3:10" x14ac:dyDescent="0.3">
      <c r="C983" t="s">
        <v>72</v>
      </c>
      <c r="D983" t="s">
        <v>36</v>
      </c>
      <c r="E983" t="s">
        <v>19</v>
      </c>
      <c r="F983" s="7">
        <v>45090</v>
      </c>
      <c r="G983" s="4">
        <v>952</v>
      </c>
      <c r="H983">
        <v>269</v>
      </c>
      <c r="I983" t="str">
        <f>TRIM(shipments[[#This Row],[Geography]])</f>
        <v>Canada</v>
      </c>
      <c r="J983">
        <f>shipments[[#This Row],[Boxes]]*_xlfn.XLOOKUP(shipments[[#This Row],[Product]],products[Product], products[Cost per box])</f>
        <v>2079.37</v>
      </c>
    </row>
    <row r="984" spans="3:10" x14ac:dyDescent="0.3">
      <c r="C984" t="s">
        <v>3</v>
      </c>
      <c r="D984" t="s">
        <v>35</v>
      </c>
      <c r="E984" t="s">
        <v>24</v>
      </c>
      <c r="F984" s="7">
        <v>44670</v>
      </c>
      <c r="G984" s="4">
        <v>693</v>
      </c>
      <c r="H984">
        <v>128</v>
      </c>
      <c r="I984" t="str">
        <f>TRIM(shipments[[#This Row],[Geography]])</f>
        <v>USA</v>
      </c>
      <c r="J984">
        <f>shipments[[#This Row],[Boxes]]*_xlfn.XLOOKUP(shipments[[#This Row],[Product]],products[Product], products[Cost per box])</f>
        <v>1345.28</v>
      </c>
    </row>
    <row r="985" spans="3:10" x14ac:dyDescent="0.3">
      <c r="C985" t="s">
        <v>74</v>
      </c>
      <c r="D985" t="s">
        <v>103</v>
      </c>
      <c r="E985" t="s">
        <v>31</v>
      </c>
      <c r="F985" s="7">
        <v>44776</v>
      </c>
      <c r="G985" s="4">
        <v>406</v>
      </c>
      <c r="H985">
        <v>640</v>
      </c>
      <c r="I985" t="str">
        <f>TRIM(shipments[[#This Row],[Geography]])</f>
        <v>Canada</v>
      </c>
      <c r="J985">
        <f>shipments[[#This Row],[Boxes]]*_xlfn.XLOOKUP(shipments[[#This Row],[Product]],products[Product], products[Cost per box])</f>
        <v>1766.3999999999999</v>
      </c>
    </row>
    <row r="986" spans="3:10" x14ac:dyDescent="0.3">
      <c r="C986" t="s">
        <v>71</v>
      </c>
      <c r="D986" t="s">
        <v>111</v>
      </c>
      <c r="E986" t="s">
        <v>22</v>
      </c>
      <c r="F986" s="7">
        <v>44734</v>
      </c>
      <c r="G986" s="4">
        <v>7546</v>
      </c>
      <c r="H986">
        <v>1325</v>
      </c>
      <c r="I986" t="str">
        <f>TRIM(shipments[[#This Row],[Geography]])</f>
        <v>New Zealand</v>
      </c>
      <c r="J986">
        <f>shipments[[#This Row],[Boxes]]*_xlfn.XLOOKUP(shipments[[#This Row],[Product]],products[Product], products[Cost per box])</f>
        <v>13554.75</v>
      </c>
    </row>
    <row r="987" spans="3:10" x14ac:dyDescent="0.3">
      <c r="C987" t="s">
        <v>75</v>
      </c>
      <c r="D987" t="s">
        <v>35</v>
      </c>
      <c r="E987" t="s">
        <v>31</v>
      </c>
      <c r="F987" s="7">
        <v>45146</v>
      </c>
      <c r="G987" s="4">
        <v>1757</v>
      </c>
      <c r="H987">
        <v>168</v>
      </c>
      <c r="I987" t="str">
        <f>TRIM(shipments[[#This Row],[Geography]])</f>
        <v>USA</v>
      </c>
      <c r="J987">
        <f>shipments[[#This Row],[Boxes]]*_xlfn.XLOOKUP(shipments[[#This Row],[Product]],products[Product], products[Cost per box])</f>
        <v>463.67999999999995</v>
      </c>
    </row>
    <row r="988" spans="3:10" x14ac:dyDescent="0.3">
      <c r="C988" t="s">
        <v>68</v>
      </c>
      <c r="D988" t="s">
        <v>106</v>
      </c>
      <c r="E988" t="s">
        <v>17</v>
      </c>
      <c r="F988" s="7">
        <v>44678</v>
      </c>
      <c r="G988" s="4">
        <v>49</v>
      </c>
      <c r="H988">
        <v>182</v>
      </c>
      <c r="I988" t="str">
        <f>TRIM(shipments[[#This Row],[Geography]])</f>
        <v>USA</v>
      </c>
      <c r="J988">
        <f>shipments[[#This Row],[Boxes]]*_xlfn.XLOOKUP(shipments[[#This Row],[Product]],products[Product], products[Cost per box])</f>
        <v>1148.4199999999998</v>
      </c>
    </row>
    <row r="989" spans="3:10" x14ac:dyDescent="0.3">
      <c r="C989" t="s">
        <v>7</v>
      </c>
      <c r="D989" t="s">
        <v>39</v>
      </c>
      <c r="E989" t="s">
        <v>4</v>
      </c>
      <c r="F989" s="7">
        <v>45162</v>
      </c>
      <c r="G989" s="4">
        <v>8442</v>
      </c>
      <c r="H989">
        <v>362</v>
      </c>
      <c r="I989" t="str">
        <f>TRIM(shipments[[#This Row],[Geography]])</f>
        <v>UK</v>
      </c>
      <c r="J989">
        <f>shipments[[#This Row],[Boxes]]*_xlfn.XLOOKUP(shipments[[#This Row],[Product]],products[Product], products[Cost per box])</f>
        <v>1864.3000000000002</v>
      </c>
    </row>
    <row r="990" spans="3:10" x14ac:dyDescent="0.3">
      <c r="C990" t="s">
        <v>6</v>
      </c>
      <c r="D990" t="s">
        <v>107</v>
      </c>
      <c r="E990" t="s">
        <v>29</v>
      </c>
      <c r="F990" s="7">
        <v>44749</v>
      </c>
      <c r="G990" s="4">
        <v>2317</v>
      </c>
      <c r="H990">
        <v>334</v>
      </c>
      <c r="I990" t="str">
        <f>TRIM(shipments[[#This Row],[Geography]])</f>
        <v>UK</v>
      </c>
      <c r="J990">
        <f>shipments[[#This Row],[Boxes]]*_xlfn.XLOOKUP(shipments[[#This Row],[Product]],products[Product], products[Cost per box])</f>
        <v>2271.1999999999998</v>
      </c>
    </row>
    <row r="991" spans="3:10" x14ac:dyDescent="0.3">
      <c r="C991" t="s">
        <v>3</v>
      </c>
      <c r="D991" t="s">
        <v>35</v>
      </c>
      <c r="E991" t="s">
        <v>14</v>
      </c>
      <c r="F991" s="7">
        <v>44965</v>
      </c>
      <c r="G991" s="4">
        <v>385</v>
      </c>
      <c r="H991">
        <v>15</v>
      </c>
      <c r="I991" t="str">
        <f>TRIM(shipments[[#This Row],[Geography]])</f>
        <v>USA</v>
      </c>
      <c r="J991">
        <f>shipments[[#This Row],[Boxes]]*_xlfn.XLOOKUP(shipments[[#This Row],[Product]],products[Product], products[Cost per box])</f>
        <v>112.2</v>
      </c>
    </row>
    <row r="992" spans="3:10" x14ac:dyDescent="0.3">
      <c r="C992" t="s">
        <v>92</v>
      </c>
      <c r="D992" t="s">
        <v>36</v>
      </c>
      <c r="E992" t="s">
        <v>15</v>
      </c>
      <c r="F992" s="7">
        <v>45090</v>
      </c>
      <c r="G992" s="4">
        <v>2702</v>
      </c>
      <c r="H992">
        <v>625</v>
      </c>
      <c r="I992" t="str">
        <f>TRIM(shipments[[#This Row],[Geography]])</f>
        <v>Canada</v>
      </c>
      <c r="J992">
        <f>shipments[[#This Row],[Boxes]]*_xlfn.XLOOKUP(shipments[[#This Row],[Product]],products[Product], products[Cost per box])</f>
        <v>2406.25</v>
      </c>
    </row>
    <row r="993" spans="3:10" x14ac:dyDescent="0.3">
      <c r="C993" t="s">
        <v>67</v>
      </c>
      <c r="D993" t="s">
        <v>35</v>
      </c>
      <c r="E993" t="s">
        <v>4</v>
      </c>
      <c r="F993" s="7">
        <v>45092</v>
      </c>
      <c r="G993" s="4">
        <v>490</v>
      </c>
      <c r="H993">
        <v>76</v>
      </c>
      <c r="I993" t="str">
        <f>TRIM(shipments[[#This Row],[Geography]])</f>
        <v>USA</v>
      </c>
      <c r="J993">
        <f>shipments[[#This Row],[Boxes]]*_xlfn.XLOOKUP(shipments[[#This Row],[Product]],products[Product], products[Cost per box])</f>
        <v>391.40000000000003</v>
      </c>
    </row>
    <row r="994" spans="3:10" x14ac:dyDescent="0.3">
      <c r="C994" t="s">
        <v>72</v>
      </c>
      <c r="D994" t="s">
        <v>34</v>
      </c>
      <c r="E994" t="s">
        <v>28</v>
      </c>
      <c r="F994" s="7">
        <v>45142</v>
      </c>
      <c r="G994" s="4">
        <v>2884</v>
      </c>
      <c r="H994">
        <v>97</v>
      </c>
      <c r="I994" t="str">
        <f>TRIM(shipments[[#This Row],[Geography]])</f>
        <v>India</v>
      </c>
      <c r="J994">
        <f>shipments[[#This Row],[Boxes]]*_xlfn.XLOOKUP(shipments[[#This Row],[Product]],products[Product], products[Cost per box])</f>
        <v>817.70999999999992</v>
      </c>
    </row>
    <row r="995" spans="3:10" x14ac:dyDescent="0.3">
      <c r="C995" t="s">
        <v>9</v>
      </c>
      <c r="D995" t="s">
        <v>34</v>
      </c>
      <c r="E995" t="s">
        <v>15</v>
      </c>
      <c r="F995" s="7">
        <v>45149</v>
      </c>
      <c r="G995" s="4">
        <v>10059</v>
      </c>
      <c r="H995">
        <v>162</v>
      </c>
      <c r="I995" t="str">
        <f>TRIM(shipments[[#This Row],[Geography]])</f>
        <v>India</v>
      </c>
      <c r="J995">
        <f>shipments[[#This Row],[Boxes]]*_xlfn.XLOOKUP(shipments[[#This Row],[Product]],products[Product], products[Cost per box])</f>
        <v>623.70000000000005</v>
      </c>
    </row>
    <row r="996" spans="3:10" x14ac:dyDescent="0.3">
      <c r="C996" t="s">
        <v>71</v>
      </c>
      <c r="D996" t="s">
        <v>39</v>
      </c>
      <c r="E996" t="s">
        <v>31</v>
      </c>
      <c r="F996" s="7">
        <v>45063</v>
      </c>
      <c r="G996" s="4">
        <v>8449</v>
      </c>
      <c r="H996">
        <v>425</v>
      </c>
      <c r="I996" t="str">
        <f>TRIM(shipments[[#This Row],[Geography]])</f>
        <v>UK</v>
      </c>
      <c r="J996">
        <f>shipments[[#This Row],[Boxes]]*_xlfn.XLOOKUP(shipments[[#This Row],[Product]],products[Product], products[Cost per box])</f>
        <v>1173</v>
      </c>
    </row>
    <row r="997" spans="3:10" x14ac:dyDescent="0.3">
      <c r="C997" t="s">
        <v>93</v>
      </c>
      <c r="D997" t="s">
        <v>39</v>
      </c>
      <c r="E997" t="s">
        <v>14</v>
      </c>
      <c r="F997" s="7">
        <v>45131</v>
      </c>
      <c r="G997" s="4">
        <v>1729</v>
      </c>
      <c r="H997">
        <v>876</v>
      </c>
      <c r="I997" t="str">
        <f>TRIM(shipments[[#This Row],[Geography]])</f>
        <v>UK</v>
      </c>
      <c r="J997">
        <f>shipments[[#This Row],[Boxes]]*_xlfn.XLOOKUP(shipments[[#This Row],[Product]],products[Product], products[Cost per box])</f>
        <v>6552.4800000000005</v>
      </c>
    </row>
    <row r="998" spans="3:10" x14ac:dyDescent="0.3">
      <c r="C998" t="s">
        <v>64</v>
      </c>
      <c r="D998" t="s">
        <v>35</v>
      </c>
      <c r="E998" t="s">
        <v>24</v>
      </c>
      <c r="F998" s="7">
        <v>44950</v>
      </c>
      <c r="G998" s="4"/>
      <c r="H998">
        <v>133</v>
      </c>
      <c r="I998" t="str">
        <f>TRIM(shipments[[#This Row],[Geography]])</f>
        <v>USA</v>
      </c>
      <c r="J998">
        <f>shipments[[#This Row],[Boxes]]*_xlfn.XLOOKUP(shipments[[#This Row],[Product]],products[Product], products[Cost per box])</f>
        <v>1397.83</v>
      </c>
    </row>
    <row r="999" spans="3:10" x14ac:dyDescent="0.3">
      <c r="C999" t="s">
        <v>6</v>
      </c>
      <c r="D999" t="s">
        <v>112</v>
      </c>
      <c r="E999" t="s">
        <v>15</v>
      </c>
      <c r="F999" s="7">
        <v>44840</v>
      </c>
      <c r="G999" s="4">
        <v>4543</v>
      </c>
      <c r="H999">
        <v>129</v>
      </c>
      <c r="I999" t="str">
        <f>TRIM(shipments[[#This Row],[Geography]])</f>
        <v>Australia</v>
      </c>
      <c r="J999">
        <f>shipments[[#This Row],[Boxes]]*_xlfn.XLOOKUP(shipments[[#This Row],[Product]],products[Product], products[Cost per box])</f>
        <v>496.65000000000003</v>
      </c>
    </row>
    <row r="1000" spans="3:10" x14ac:dyDescent="0.3">
      <c r="C1000" t="s">
        <v>73</v>
      </c>
      <c r="D1000" t="s">
        <v>107</v>
      </c>
      <c r="E1000" t="s">
        <v>23</v>
      </c>
      <c r="F1000" s="7">
        <v>44715</v>
      </c>
      <c r="G1000" s="4">
        <v>4606</v>
      </c>
      <c r="H1000">
        <v>349</v>
      </c>
      <c r="I1000" t="str">
        <f>TRIM(shipments[[#This Row],[Geography]])</f>
        <v>UK</v>
      </c>
      <c r="J1000">
        <f>shipments[[#This Row],[Boxes]]*_xlfn.XLOOKUP(shipments[[#This Row],[Product]],products[Product], products[Cost per box])</f>
        <v>1654.26</v>
      </c>
    </row>
    <row r="1001" spans="3:10" x14ac:dyDescent="0.3">
      <c r="C1001" t="s">
        <v>93</v>
      </c>
      <c r="D1001" t="s">
        <v>39</v>
      </c>
      <c r="E1001" t="s">
        <v>15</v>
      </c>
      <c r="F1001" s="7">
        <v>45085</v>
      </c>
      <c r="G1001" s="4">
        <v>17675</v>
      </c>
      <c r="H1001">
        <v>612</v>
      </c>
      <c r="I1001" t="str">
        <f>TRIM(shipments[[#This Row],[Geography]])</f>
        <v>UK</v>
      </c>
      <c r="J1001">
        <f>shipments[[#This Row],[Boxes]]*_xlfn.XLOOKUP(shipments[[#This Row],[Product]],products[Product], products[Cost per box])</f>
        <v>2356.2000000000003</v>
      </c>
    </row>
    <row r="1002" spans="3:10" x14ac:dyDescent="0.3">
      <c r="C1002" t="s">
        <v>73</v>
      </c>
      <c r="D1002" t="s">
        <v>105</v>
      </c>
      <c r="E1002" t="s">
        <v>33</v>
      </c>
      <c r="F1002" s="7">
        <v>44862</v>
      </c>
      <c r="G1002" s="4">
        <v>4165</v>
      </c>
      <c r="H1002">
        <v>118</v>
      </c>
      <c r="I1002" t="str">
        <f>TRIM(shipments[[#This Row],[Geography]])</f>
        <v>Canada</v>
      </c>
      <c r="J1002">
        <f>shipments[[#This Row],[Boxes]]*_xlfn.XLOOKUP(shipments[[#This Row],[Product]],products[Product], products[Cost per box])</f>
        <v>312.7</v>
      </c>
    </row>
    <row r="1003" spans="3:10" x14ac:dyDescent="0.3">
      <c r="C1003" t="s">
        <v>2</v>
      </c>
      <c r="D1003" t="s">
        <v>38</v>
      </c>
      <c r="E1003" t="s">
        <v>14</v>
      </c>
      <c r="F1003" s="7">
        <v>45155</v>
      </c>
      <c r="G1003" s="4">
        <v>4445</v>
      </c>
      <c r="H1003">
        <v>232</v>
      </c>
      <c r="I1003" t="str">
        <f>TRIM(shipments[[#This Row],[Geography]])</f>
        <v>Australia</v>
      </c>
      <c r="J1003">
        <f>shipments[[#This Row],[Boxes]]*_xlfn.XLOOKUP(shipments[[#This Row],[Product]],products[Product], products[Cost per box])</f>
        <v>1735.3600000000001</v>
      </c>
    </row>
    <row r="1004" spans="3:10" x14ac:dyDescent="0.3">
      <c r="C1004" t="s">
        <v>2</v>
      </c>
      <c r="D1004" t="s">
        <v>37</v>
      </c>
      <c r="E1004" t="s">
        <v>26</v>
      </c>
      <c r="F1004" s="7">
        <v>44965</v>
      </c>
      <c r="G1004" s="4">
        <v>20223</v>
      </c>
      <c r="H1004">
        <v>18</v>
      </c>
      <c r="I1004" t="str">
        <f>TRIM(shipments[[#This Row],[Geography]])</f>
        <v>New Zealand</v>
      </c>
      <c r="J1004">
        <f>shipments[[#This Row],[Boxes]]*_xlfn.XLOOKUP(shipments[[#This Row],[Product]],products[Product], products[Cost per box])</f>
        <v>223.38</v>
      </c>
    </row>
    <row r="1005" spans="3:10" x14ac:dyDescent="0.3">
      <c r="C1005" t="s">
        <v>10</v>
      </c>
      <c r="D1005" t="s">
        <v>37</v>
      </c>
      <c r="E1005" t="s">
        <v>19</v>
      </c>
      <c r="F1005" s="7">
        <v>45092</v>
      </c>
      <c r="G1005" s="4">
        <v>1484</v>
      </c>
      <c r="H1005">
        <v>639</v>
      </c>
      <c r="I1005" t="str">
        <f>TRIM(shipments[[#This Row],[Geography]])</f>
        <v>New Zealand</v>
      </c>
      <c r="J1005">
        <f>shipments[[#This Row],[Boxes]]*_xlfn.XLOOKUP(shipments[[#This Row],[Product]],products[Product], products[Cost per box])</f>
        <v>4939.47</v>
      </c>
    </row>
    <row r="1006" spans="3:10" x14ac:dyDescent="0.3">
      <c r="C1006" t="s">
        <v>92</v>
      </c>
      <c r="D1006" t="s">
        <v>36</v>
      </c>
      <c r="E1006" t="s">
        <v>14</v>
      </c>
      <c r="F1006" s="7">
        <v>45145</v>
      </c>
      <c r="G1006" s="4">
        <v>1701</v>
      </c>
      <c r="H1006">
        <v>307</v>
      </c>
      <c r="I1006" t="str">
        <f>TRIM(shipments[[#This Row],[Geography]])</f>
        <v>Canada</v>
      </c>
      <c r="J1006">
        <f>shipments[[#This Row],[Boxes]]*_xlfn.XLOOKUP(shipments[[#This Row],[Product]],products[Product], products[Cost per box])</f>
        <v>2296.36</v>
      </c>
    </row>
    <row r="1007" spans="3:10" x14ac:dyDescent="0.3">
      <c r="C1007" t="s">
        <v>70</v>
      </c>
      <c r="D1007" t="s">
        <v>37</v>
      </c>
      <c r="E1007" t="s">
        <v>4</v>
      </c>
      <c r="F1007" s="7">
        <v>45077</v>
      </c>
      <c r="G1007" s="4">
        <v>987</v>
      </c>
      <c r="H1007">
        <v>42</v>
      </c>
      <c r="I1007" t="str">
        <f>TRIM(shipments[[#This Row],[Geography]])</f>
        <v>New Zealand</v>
      </c>
      <c r="J1007">
        <f>shipments[[#This Row],[Boxes]]*_xlfn.XLOOKUP(shipments[[#This Row],[Product]],products[Product], products[Cost per box])</f>
        <v>216.3</v>
      </c>
    </row>
    <row r="1008" spans="3:10" x14ac:dyDescent="0.3">
      <c r="C1008" t="s">
        <v>10</v>
      </c>
      <c r="D1008" t="s">
        <v>39</v>
      </c>
      <c r="E1008" t="s">
        <v>21</v>
      </c>
      <c r="F1008" s="7">
        <v>45132</v>
      </c>
      <c r="G1008" s="4">
        <v>9884</v>
      </c>
      <c r="H1008">
        <v>382</v>
      </c>
      <c r="I1008" t="str">
        <f>TRIM(shipments[[#This Row],[Geography]])</f>
        <v>UK</v>
      </c>
      <c r="J1008">
        <f>shipments[[#This Row],[Boxes]]*_xlfn.XLOOKUP(shipments[[#This Row],[Product]],products[Product], products[Cost per box])</f>
        <v>3140.0400000000004</v>
      </c>
    </row>
    <row r="1009" spans="3:10" x14ac:dyDescent="0.3">
      <c r="C1009" t="s">
        <v>75</v>
      </c>
      <c r="D1009" t="s">
        <v>38</v>
      </c>
      <c r="E1009" t="s">
        <v>21</v>
      </c>
      <c r="F1009" s="7">
        <v>45077</v>
      </c>
      <c r="G1009" s="4">
        <v>6853</v>
      </c>
      <c r="H1009">
        <v>533</v>
      </c>
      <c r="I1009" t="str">
        <f>TRIM(shipments[[#This Row],[Geography]])</f>
        <v>Australia</v>
      </c>
      <c r="J1009">
        <f>shipments[[#This Row],[Boxes]]*_xlfn.XLOOKUP(shipments[[#This Row],[Product]],products[Product], products[Cost per box])</f>
        <v>4381.26</v>
      </c>
    </row>
    <row r="1010" spans="3:10" x14ac:dyDescent="0.3">
      <c r="C1010" t="s">
        <v>2</v>
      </c>
      <c r="D1010" t="s">
        <v>35</v>
      </c>
      <c r="E1010" t="s">
        <v>27</v>
      </c>
      <c r="F1010" s="7">
        <v>45086</v>
      </c>
      <c r="G1010" s="4">
        <v>5733</v>
      </c>
      <c r="H1010">
        <v>662</v>
      </c>
      <c r="I1010" t="str">
        <f>TRIM(shipments[[#This Row],[Geography]])</f>
        <v>USA</v>
      </c>
      <c r="J1010">
        <f>shipments[[#This Row],[Boxes]]*_xlfn.XLOOKUP(shipments[[#This Row],[Product]],products[Product], products[Cost per box])</f>
        <v>6335.34</v>
      </c>
    </row>
    <row r="1011" spans="3:10" x14ac:dyDescent="0.3">
      <c r="C1011" t="s">
        <v>64</v>
      </c>
      <c r="D1011" t="s">
        <v>37</v>
      </c>
      <c r="E1011" t="s">
        <v>24</v>
      </c>
      <c r="F1011" s="7">
        <v>44942</v>
      </c>
      <c r="G1011" s="4">
        <v>518</v>
      </c>
      <c r="H1011">
        <v>24</v>
      </c>
      <c r="I1011" t="str">
        <f>TRIM(shipments[[#This Row],[Geography]])</f>
        <v>New Zealand</v>
      </c>
      <c r="J1011">
        <f>shipments[[#This Row],[Boxes]]*_xlfn.XLOOKUP(shipments[[#This Row],[Product]],products[Product], products[Cost per box])</f>
        <v>252.24</v>
      </c>
    </row>
    <row r="1012" spans="3:10" x14ac:dyDescent="0.3">
      <c r="C1012" t="s">
        <v>66</v>
      </c>
      <c r="D1012" t="s">
        <v>39</v>
      </c>
      <c r="E1012" t="s">
        <v>13</v>
      </c>
      <c r="F1012" s="7">
        <v>44729</v>
      </c>
      <c r="G1012" s="4">
        <v>6811</v>
      </c>
      <c r="H1012">
        <v>28</v>
      </c>
      <c r="I1012" t="str">
        <f>TRIM(shipments[[#This Row],[Geography]])</f>
        <v>UK</v>
      </c>
      <c r="J1012">
        <f>shipments[[#This Row],[Boxes]]*_xlfn.XLOOKUP(shipments[[#This Row],[Product]],products[Product], products[Cost per box])</f>
        <v>147.28</v>
      </c>
    </row>
    <row r="1013" spans="3:10" x14ac:dyDescent="0.3">
      <c r="C1013" t="s">
        <v>9</v>
      </c>
      <c r="D1013" t="s">
        <v>37</v>
      </c>
      <c r="E1013" t="s">
        <v>15</v>
      </c>
      <c r="F1013" s="7">
        <v>44758</v>
      </c>
      <c r="G1013" s="4">
        <v>770</v>
      </c>
      <c r="H1013">
        <v>347</v>
      </c>
      <c r="I1013" t="str">
        <f>TRIM(shipments[[#This Row],[Geography]])</f>
        <v>New Zealand</v>
      </c>
      <c r="J1013">
        <f>shipments[[#This Row],[Boxes]]*_xlfn.XLOOKUP(shipments[[#This Row],[Product]],products[Product], products[Cost per box])</f>
        <v>1335.95</v>
      </c>
    </row>
    <row r="1014" spans="3:10" x14ac:dyDescent="0.3">
      <c r="C1014" t="s">
        <v>67</v>
      </c>
      <c r="D1014" t="s">
        <v>38</v>
      </c>
      <c r="E1014" t="s">
        <v>14</v>
      </c>
      <c r="F1014" s="7">
        <v>44883</v>
      </c>
      <c r="G1014" s="4">
        <v>4011</v>
      </c>
      <c r="H1014">
        <v>1457</v>
      </c>
      <c r="I1014" t="str">
        <f>TRIM(shipments[[#This Row],[Geography]])</f>
        <v>Australia</v>
      </c>
      <c r="J1014">
        <f>shipments[[#This Row],[Boxes]]*_xlfn.XLOOKUP(shipments[[#This Row],[Product]],products[Product], products[Cost per box])</f>
        <v>10898.36</v>
      </c>
    </row>
    <row r="1015" spans="3:10" x14ac:dyDescent="0.3">
      <c r="C1015" t="s">
        <v>92</v>
      </c>
      <c r="D1015" t="s">
        <v>38</v>
      </c>
      <c r="E1015" t="s">
        <v>23</v>
      </c>
      <c r="F1015" s="7">
        <v>45071</v>
      </c>
      <c r="G1015" s="4">
        <v>5992</v>
      </c>
      <c r="H1015">
        <v>217</v>
      </c>
      <c r="I1015" t="str">
        <f>TRIM(shipments[[#This Row],[Geography]])</f>
        <v>Australia</v>
      </c>
      <c r="J1015">
        <f>shipments[[#This Row],[Boxes]]*_xlfn.XLOOKUP(shipments[[#This Row],[Product]],products[Product], products[Cost per box])</f>
        <v>1028.5800000000002</v>
      </c>
    </row>
    <row r="1016" spans="3:10" x14ac:dyDescent="0.3">
      <c r="C1016" t="s">
        <v>8</v>
      </c>
      <c r="D1016" t="s">
        <v>34</v>
      </c>
      <c r="E1016" t="s">
        <v>33</v>
      </c>
      <c r="F1016" s="7">
        <v>44950</v>
      </c>
      <c r="G1016" s="4">
        <v>1470</v>
      </c>
      <c r="H1016">
        <v>183</v>
      </c>
      <c r="I1016" t="str">
        <f>TRIM(shipments[[#This Row],[Geography]])</f>
        <v>India</v>
      </c>
      <c r="J1016">
        <f>shipments[[#This Row],[Boxes]]*_xlfn.XLOOKUP(shipments[[#This Row],[Product]],products[Product], products[Cost per box])</f>
        <v>484.95</v>
      </c>
    </row>
    <row r="1017" spans="3:10" x14ac:dyDescent="0.3">
      <c r="C1017" t="s">
        <v>10</v>
      </c>
      <c r="D1017" t="s">
        <v>34</v>
      </c>
      <c r="E1017" t="s">
        <v>25</v>
      </c>
      <c r="F1017" s="7">
        <v>44825</v>
      </c>
      <c r="G1017" s="4">
        <v>1722</v>
      </c>
      <c r="H1017">
        <v>419</v>
      </c>
      <c r="I1017" t="str">
        <f>TRIM(shipments[[#This Row],[Geography]])</f>
        <v>India</v>
      </c>
      <c r="J1017">
        <f>shipments[[#This Row],[Boxes]]*_xlfn.XLOOKUP(shipments[[#This Row],[Product]],products[Product], products[Cost per box])</f>
        <v>2694.17</v>
      </c>
    </row>
    <row r="1018" spans="3:10" x14ac:dyDescent="0.3">
      <c r="C1018" t="s">
        <v>92</v>
      </c>
      <c r="D1018" t="s">
        <v>37</v>
      </c>
      <c r="E1018" t="s">
        <v>15</v>
      </c>
      <c r="F1018" s="7">
        <v>45006</v>
      </c>
      <c r="G1018" s="4">
        <v>1526</v>
      </c>
      <c r="H1018">
        <v>53</v>
      </c>
      <c r="I1018" t="str">
        <f>TRIM(shipments[[#This Row],[Geography]])</f>
        <v>New Zealand</v>
      </c>
      <c r="J1018">
        <f>shipments[[#This Row],[Boxes]]*_xlfn.XLOOKUP(shipments[[#This Row],[Product]],products[Product], products[Cost per box])</f>
        <v>204.05</v>
      </c>
    </row>
    <row r="1019" spans="3:10" x14ac:dyDescent="0.3">
      <c r="C1019" t="s">
        <v>7</v>
      </c>
      <c r="D1019" t="s">
        <v>34</v>
      </c>
      <c r="E1019" t="s">
        <v>31</v>
      </c>
      <c r="F1019" s="7">
        <v>45002</v>
      </c>
      <c r="G1019" s="4">
        <v>987</v>
      </c>
      <c r="H1019">
        <v>165</v>
      </c>
      <c r="I1019" t="str">
        <f>TRIM(shipments[[#This Row],[Geography]])</f>
        <v>India</v>
      </c>
      <c r="J1019">
        <f>shipments[[#This Row],[Boxes]]*_xlfn.XLOOKUP(shipments[[#This Row],[Product]],products[Product], products[Cost per box])</f>
        <v>455.4</v>
      </c>
    </row>
    <row r="1020" spans="3:10" x14ac:dyDescent="0.3">
      <c r="C1020" t="s">
        <v>6</v>
      </c>
      <c r="D1020" t="s">
        <v>38</v>
      </c>
      <c r="E1020" t="s">
        <v>29</v>
      </c>
      <c r="F1020" s="7">
        <v>45030</v>
      </c>
      <c r="G1020" s="4">
        <v>1414</v>
      </c>
      <c r="H1020">
        <v>88</v>
      </c>
      <c r="I1020" t="str">
        <f>TRIM(shipments[[#This Row],[Geography]])</f>
        <v>Australia</v>
      </c>
      <c r="J1020">
        <f>shipments[[#This Row],[Boxes]]*_xlfn.XLOOKUP(shipments[[#This Row],[Product]],products[Product], products[Cost per box])</f>
        <v>598.4</v>
      </c>
    </row>
    <row r="1021" spans="3:10" x14ac:dyDescent="0.3">
      <c r="C1021" t="s">
        <v>8</v>
      </c>
      <c r="D1021" t="s">
        <v>35</v>
      </c>
      <c r="E1021" t="s">
        <v>29</v>
      </c>
      <c r="F1021" s="7">
        <v>44807</v>
      </c>
      <c r="G1021" s="4">
        <v>2555</v>
      </c>
      <c r="H1021">
        <v>483</v>
      </c>
      <c r="I1021" t="str">
        <f>TRIM(shipments[[#This Row],[Geography]])</f>
        <v>USA</v>
      </c>
      <c r="J1021">
        <f>shipments[[#This Row],[Boxes]]*_xlfn.XLOOKUP(shipments[[#This Row],[Product]],products[Product], products[Cost per box])</f>
        <v>3284.4</v>
      </c>
    </row>
    <row r="1022" spans="3:10" x14ac:dyDescent="0.3">
      <c r="C1022" t="s">
        <v>70</v>
      </c>
      <c r="D1022" t="s">
        <v>98</v>
      </c>
      <c r="E1022" t="s">
        <v>24</v>
      </c>
      <c r="F1022" s="7">
        <v>44751</v>
      </c>
      <c r="G1022" s="4">
        <v>9282</v>
      </c>
      <c r="H1022">
        <v>721</v>
      </c>
      <c r="I1022" t="str">
        <f>TRIM(shipments[[#This Row],[Geography]])</f>
        <v>UK</v>
      </c>
      <c r="J1022">
        <f>shipments[[#This Row],[Boxes]]*_xlfn.XLOOKUP(shipments[[#This Row],[Product]],products[Product], products[Cost per box])</f>
        <v>7577.71</v>
      </c>
    </row>
    <row r="1023" spans="3:10" x14ac:dyDescent="0.3">
      <c r="C1023" t="s">
        <v>94</v>
      </c>
      <c r="D1023" t="s">
        <v>37</v>
      </c>
      <c r="E1023" t="s">
        <v>24</v>
      </c>
      <c r="F1023" s="7">
        <v>45114</v>
      </c>
      <c r="G1023" s="4">
        <v>8456</v>
      </c>
      <c r="H1023">
        <v>701</v>
      </c>
      <c r="I1023" t="str">
        <f>TRIM(shipments[[#This Row],[Geography]])</f>
        <v>New Zealand</v>
      </c>
      <c r="J1023">
        <f>shipments[[#This Row],[Boxes]]*_xlfn.XLOOKUP(shipments[[#This Row],[Product]],products[Product], products[Cost per box])</f>
        <v>7367.51</v>
      </c>
    </row>
    <row r="1024" spans="3:10" x14ac:dyDescent="0.3">
      <c r="C1024" t="s">
        <v>9</v>
      </c>
      <c r="D1024" t="s">
        <v>112</v>
      </c>
      <c r="E1024" t="s">
        <v>28</v>
      </c>
      <c r="F1024" s="7">
        <v>44703</v>
      </c>
      <c r="G1024" s="4">
        <v>15792</v>
      </c>
      <c r="H1024">
        <v>330</v>
      </c>
      <c r="I1024" t="str">
        <f>TRIM(shipments[[#This Row],[Geography]])</f>
        <v>Australia</v>
      </c>
      <c r="J1024">
        <f>shipments[[#This Row],[Boxes]]*_xlfn.XLOOKUP(shipments[[#This Row],[Product]],products[Product], products[Cost per box])</f>
        <v>2781.9</v>
      </c>
    </row>
    <row r="1025" spans="3:10" x14ac:dyDescent="0.3">
      <c r="C1025" t="s">
        <v>68</v>
      </c>
      <c r="D1025" t="s">
        <v>108</v>
      </c>
      <c r="E1025" t="s">
        <v>22</v>
      </c>
      <c r="F1025" s="7">
        <v>44871</v>
      </c>
      <c r="G1025" s="4">
        <v>9807</v>
      </c>
      <c r="H1025">
        <v>1437</v>
      </c>
      <c r="I1025" t="str">
        <f>TRIM(shipments[[#This Row],[Geography]])</f>
        <v>USA</v>
      </c>
      <c r="J1025">
        <f>shipments[[#This Row],[Boxes]]*_xlfn.XLOOKUP(shipments[[#This Row],[Product]],products[Product], products[Cost per box])</f>
        <v>14700.51</v>
      </c>
    </row>
    <row r="1026" spans="3:10" x14ac:dyDescent="0.3">
      <c r="C1026" t="s">
        <v>65</v>
      </c>
      <c r="D1026" t="s">
        <v>39</v>
      </c>
      <c r="E1026" t="s">
        <v>27</v>
      </c>
      <c r="F1026" s="7">
        <v>44805</v>
      </c>
      <c r="G1026" s="4">
        <v>1981</v>
      </c>
      <c r="H1026">
        <v>108</v>
      </c>
      <c r="I1026" t="str">
        <f>TRIM(shipments[[#This Row],[Geography]])</f>
        <v>UK</v>
      </c>
      <c r="J1026">
        <f>shipments[[#This Row],[Boxes]]*_xlfn.XLOOKUP(shipments[[#This Row],[Product]],products[Product], products[Cost per box])</f>
        <v>1033.56</v>
      </c>
    </row>
    <row r="1027" spans="3:10" x14ac:dyDescent="0.3">
      <c r="C1027" t="s">
        <v>94</v>
      </c>
      <c r="D1027" t="s">
        <v>38</v>
      </c>
      <c r="E1027" t="s">
        <v>28</v>
      </c>
      <c r="F1027" s="7">
        <v>44965</v>
      </c>
      <c r="G1027" s="4">
        <v>4914</v>
      </c>
      <c r="H1027">
        <v>16</v>
      </c>
      <c r="I1027" t="str">
        <f>TRIM(shipments[[#This Row],[Geography]])</f>
        <v>Australia</v>
      </c>
      <c r="J1027">
        <f>shipments[[#This Row],[Boxes]]*_xlfn.XLOOKUP(shipments[[#This Row],[Product]],products[Product], products[Cost per box])</f>
        <v>134.88</v>
      </c>
    </row>
    <row r="1028" spans="3:10" x14ac:dyDescent="0.3">
      <c r="C1028" t="s">
        <v>71</v>
      </c>
      <c r="D1028" t="s">
        <v>37</v>
      </c>
      <c r="E1028" t="s">
        <v>32</v>
      </c>
      <c r="F1028" s="7">
        <v>45058</v>
      </c>
      <c r="G1028" s="4">
        <v>4375</v>
      </c>
      <c r="H1028">
        <v>215</v>
      </c>
      <c r="I1028" t="str">
        <f>TRIM(shipments[[#This Row],[Geography]])</f>
        <v>New Zealand</v>
      </c>
      <c r="J1028">
        <f>shipments[[#This Row],[Boxes]]*_xlfn.XLOOKUP(shipments[[#This Row],[Product]],products[Product], products[Cost per box])</f>
        <v>713.8</v>
      </c>
    </row>
    <row r="1029" spans="3:10" x14ac:dyDescent="0.3">
      <c r="C1029" t="s">
        <v>69</v>
      </c>
      <c r="D1029" t="s">
        <v>36</v>
      </c>
      <c r="E1029" t="s">
        <v>18</v>
      </c>
      <c r="F1029" s="7">
        <v>45154</v>
      </c>
      <c r="G1029" s="4">
        <v>12019</v>
      </c>
      <c r="H1029">
        <v>360</v>
      </c>
      <c r="I1029" t="str">
        <f>TRIM(shipments[[#This Row],[Geography]])</f>
        <v>Canada</v>
      </c>
      <c r="J1029">
        <f>shipments[[#This Row],[Boxes]]*_xlfn.XLOOKUP(shipments[[#This Row],[Product]],products[Product], products[Cost per box])</f>
        <v>3578.3999999999996</v>
      </c>
    </row>
    <row r="1030" spans="3:10" x14ac:dyDescent="0.3">
      <c r="C1030" t="s">
        <v>64</v>
      </c>
      <c r="D1030" t="s">
        <v>34</v>
      </c>
      <c r="E1030" t="s">
        <v>32</v>
      </c>
      <c r="F1030" s="7">
        <v>44931</v>
      </c>
      <c r="G1030" s="4">
        <v>12005</v>
      </c>
      <c r="H1030">
        <v>288</v>
      </c>
      <c r="I1030" t="str">
        <f>TRIM(shipments[[#This Row],[Geography]])</f>
        <v>India</v>
      </c>
      <c r="J1030">
        <f>shipments[[#This Row],[Boxes]]*_xlfn.XLOOKUP(shipments[[#This Row],[Product]],products[Product], products[Cost per box])</f>
        <v>956.16</v>
      </c>
    </row>
    <row r="1031" spans="3:10" x14ac:dyDescent="0.3">
      <c r="C1031" t="s">
        <v>94</v>
      </c>
      <c r="D1031" t="s">
        <v>100</v>
      </c>
      <c r="E1031" t="s">
        <v>13</v>
      </c>
      <c r="F1031" s="7">
        <v>44714</v>
      </c>
      <c r="G1031" s="4">
        <v>3577</v>
      </c>
      <c r="H1031">
        <v>175</v>
      </c>
      <c r="I1031" t="str">
        <f>TRIM(shipments[[#This Row],[Geography]])</f>
        <v>India</v>
      </c>
      <c r="J1031">
        <f>shipments[[#This Row],[Boxes]]*_xlfn.XLOOKUP(shipments[[#This Row],[Product]],products[Product], products[Cost per box])</f>
        <v>920.5</v>
      </c>
    </row>
    <row r="1032" spans="3:10" x14ac:dyDescent="0.3">
      <c r="C1032" t="s">
        <v>65</v>
      </c>
      <c r="D1032" t="s">
        <v>38</v>
      </c>
      <c r="E1032" t="s">
        <v>32</v>
      </c>
      <c r="F1032" s="7">
        <v>45152</v>
      </c>
      <c r="G1032" s="4"/>
      <c r="H1032">
        <v>205</v>
      </c>
      <c r="I1032" t="str">
        <f>TRIM(shipments[[#This Row],[Geography]])</f>
        <v>Australia</v>
      </c>
      <c r="J1032">
        <f>shipments[[#This Row],[Boxes]]*_xlfn.XLOOKUP(shipments[[#This Row],[Product]],products[Product], products[Cost per box])</f>
        <v>680.6</v>
      </c>
    </row>
    <row r="1033" spans="3:10" x14ac:dyDescent="0.3">
      <c r="C1033" t="s">
        <v>73</v>
      </c>
      <c r="D1033" t="s">
        <v>37</v>
      </c>
      <c r="E1033" t="s">
        <v>13</v>
      </c>
      <c r="F1033" s="7">
        <v>45097</v>
      </c>
      <c r="G1033" s="4">
        <v>4249</v>
      </c>
      <c r="H1033">
        <v>304</v>
      </c>
      <c r="I1033" t="str">
        <f>TRIM(shipments[[#This Row],[Geography]])</f>
        <v>New Zealand</v>
      </c>
      <c r="J1033">
        <f>shipments[[#This Row],[Boxes]]*_xlfn.XLOOKUP(shipments[[#This Row],[Product]],products[Product], products[Cost per box])</f>
        <v>1599.04</v>
      </c>
    </row>
    <row r="1034" spans="3:10" x14ac:dyDescent="0.3">
      <c r="C1034" t="s">
        <v>2</v>
      </c>
      <c r="D1034" t="s">
        <v>38</v>
      </c>
      <c r="E1034" t="s">
        <v>19</v>
      </c>
      <c r="F1034" s="7">
        <v>44942</v>
      </c>
      <c r="G1034" s="4">
        <v>4417</v>
      </c>
      <c r="H1034">
        <v>756</v>
      </c>
      <c r="I1034" t="str">
        <f>TRIM(shipments[[#This Row],[Geography]])</f>
        <v>Australia</v>
      </c>
      <c r="J1034">
        <f>shipments[[#This Row],[Boxes]]*_xlfn.XLOOKUP(shipments[[#This Row],[Product]],products[Product], products[Cost per box])</f>
        <v>5843.88</v>
      </c>
    </row>
    <row r="1035" spans="3:10" x14ac:dyDescent="0.3">
      <c r="C1035" t="s">
        <v>65</v>
      </c>
      <c r="D1035" t="s">
        <v>34</v>
      </c>
      <c r="E1035" t="s">
        <v>25</v>
      </c>
      <c r="F1035" s="7">
        <v>45104</v>
      </c>
      <c r="G1035" s="4"/>
      <c r="H1035">
        <v>94</v>
      </c>
      <c r="I1035" t="str">
        <f>TRIM(shipments[[#This Row],[Geography]])</f>
        <v>India</v>
      </c>
      <c r="J1035">
        <f>shipments[[#This Row],[Boxes]]*_xlfn.XLOOKUP(shipments[[#This Row],[Product]],products[Product], products[Cost per box])</f>
        <v>604.41999999999996</v>
      </c>
    </row>
    <row r="1036" spans="3:10" x14ac:dyDescent="0.3">
      <c r="C1036" t="s">
        <v>3</v>
      </c>
      <c r="D1036" t="s">
        <v>39</v>
      </c>
      <c r="E1036" t="s">
        <v>14</v>
      </c>
      <c r="F1036" s="7">
        <v>44890</v>
      </c>
      <c r="G1036" s="4">
        <v>6846</v>
      </c>
      <c r="H1036">
        <v>348</v>
      </c>
      <c r="I1036" t="str">
        <f>TRIM(shipments[[#This Row],[Geography]])</f>
        <v>UK</v>
      </c>
      <c r="J1036">
        <f>shipments[[#This Row],[Boxes]]*_xlfn.XLOOKUP(shipments[[#This Row],[Product]],products[Product], products[Cost per box])</f>
        <v>2603.04</v>
      </c>
    </row>
    <row r="1037" spans="3:10" x14ac:dyDescent="0.3">
      <c r="C1037" t="s">
        <v>74</v>
      </c>
      <c r="D1037" t="s">
        <v>38</v>
      </c>
      <c r="E1037" t="s">
        <v>20</v>
      </c>
      <c r="F1037" s="7">
        <v>45149</v>
      </c>
      <c r="G1037" s="4">
        <v>2786</v>
      </c>
      <c r="H1037">
        <v>1091</v>
      </c>
      <c r="I1037" t="str">
        <f>TRIM(shipments[[#This Row],[Geography]])</f>
        <v>Australia</v>
      </c>
      <c r="J1037">
        <f>shipments[[#This Row],[Boxes]]*_xlfn.XLOOKUP(shipments[[#This Row],[Product]],products[Product], products[Cost per box])</f>
        <v>4014.88</v>
      </c>
    </row>
    <row r="1038" spans="3:10" x14ac:dyDescent="0.3">
      <c r="C1038" t="s">
        <v>2</v>
      </c>
      <c r="D1038" t="s">
        <v>36</v>
      </c>
      <c r="E1038" t="s">
        <v>17</v>
      </c>
      <c r="F1038" s="7">
        <v>44995</v>
      </c>
      <c r="G1038" s="4">
        <v>6174</v>
      </c>
      <c r="H1038">
        <v>365</v>
      </c>
      <c r="I1038" t="str">
        <f>TRIM(shipments[[#This Row],[Geography]])</f>
        <v>Canada</v>
      </c>
      <c r="J1038">
        <f>shipments[[#This Row],[Boxes]]*_xlfn.XLOOKUP(shipments[[#This Row],[Product]],products[Product], products[Cost per box])</f>
        <v>2303.1499999999996</v>
      </c>
    </row>
    <row r="1039" spans="3:10" x14ac:dyDescent="0.3">
      <c r="C1039" t="s">
        <v>95</v>
      </c>
      <c r="D1039" t="s">
        <v>38</v>
      </c>
      <c r="E1039" t="s">
        <v>30</v>
      </c>
      <c r="F1039" s="7">
        <v>44978</v>
      </c>
      <c r="G1039" s="4">
        <v>6608</v>
      </c>
      <c r="H1039">
        <v>509</v>
      </c>
      <c r="I1039" t="str">
        <f>TRIM(shipments[[#This Row],[Geography]])</f>
        <v>Australia</v>
      </c>
      <c r="J1039">
        <f>shipments[[#This Row],[Boxes]]*_xlfn.XLOOKUP(shipments[[#This Row],[Product]],products[Product], products[Cost per box])</f>
        <v>2565.36</v>
      </c>
    </row>
    <row r="1040" spans="3:10" x14ac:dyDescent="0.3">
      <c r="C1040" t="s">
        <v>8</v>
      </c>
      <c r="D1040" t="s">
        <v>38</v>
      </c>
      <c r="E1040" t="s">
        <v>23</v>
      </c>
      <c r="F1040" s="7">
        <v>45061</v>
      </c>
      <c r="G1040" s="4">
        <v>4431</v>
      </c>
      <c r="H1040">
        <v>472</v>
      </c>
      <c r="I1040" t="str">
        <f>TRIM(shipments[[#This Row],[Geography]])</f>
        <v>Australia</v>
      </c>
      <c r="J1040">
        <f>shipments[[#This Row],[Boxes]]*_xlfn.XLOOKUP(shipments[[#This Row],[Product]],products[Product], products[Cost per box])</f>
        <v>2237.2800000000002</v>
      </c>
    </row>
    <row r="1041" spans="3:10" x14ac:dyDescent="0.3">
      <c r="C1041" t="s">
        <v>72</v>
      </c>
      <c r="D1041" t="s">
        <v>108</v>
      </c>
      <c r="E1041" t="s">
        <v>30</v>
      </c>
      <c r="F1041" s="7">
        <v>44897</v>
      </c>
      <c r="G1041" s="4">
        <v>3808</v>
      </c>
      <c r="H1041">
        <v>549</v>
      </c>
      <c r="I1041" t="str">
        <f>TRIM(shipments[[#This Row],[Geography]])</f>
        <v>USA</v>
      </c>
      <c r="J1041">
        <f>shipments[[#This Row],[Boxes]]*_xlfn.XLOOKUP(shipments[[#This Row],[Product]],products[Product], products[Cost per box])</f>
        <v>2766.96</v>
      </c>
    </row>
    <row r="1042" spans="3:10" x14ac:dyDescent="0.3">
      <c r="C1042" t="s">
        <v>8</v>
      </c>
      <c r="D1042" t="s">
        <v>114</v>
      </c>
      <c r="E1042" t="s">
        <v>23</v>
      </c>
      <c r="F1042" s="7">
        <v>44714</v>
      </c>
      <c r="G1042" s="4">
        <v>889</v>
      </c>
      <c r="H1042">
        <v>378</v>
      </c>
      <c r="I1042" t="str">
        <f>TRIM(shipments[[#This Row],[Geography]])</f>
        <v>Canada</v>
      </c>
      <c r="J1042">
        <f>shipments[[#This Row],[Boxes]]*_xlfn.XLOOKUP(shipments[[#This Row],[Product]],products[Product], products[Cost per box])</f>
        <v>1791.72</v>
      </c>
    </row>
    <row r="1043" spans="3:10" x14ac:dyDescent="0.3">
      <c r="C1043" t="s">
        <v>73</v>
      </c>
      <c r="D1043" t="s">
        <v>38</v>
      </c>
      <c r="E1043" t="s">
        <v>30</v>
      </c>
      <c r="F1043" s="7">
        <v>44905</v>
      </c>
      <c r="G1043" s="4">
        <v>13146</v>
      </c>
      <c r="H1043">
        <v>501</v>
      </c>
      <c r="I1043" t="str">
        <f>TRIM(shipments[[#This Row],[Geography]])</f>
        <v>Australia</v>
      </c>
      <c r="J1043">
        <f>shipments[[#This Row],[Boxes]]*_xlfn.XLOOKUP(shipments[[#This Row],[Product]],products[Product], products[Cost per box])</f>
        <v>2525.04</v>
      </c>
    </row>
    <row r="1044" spans="3:10" x14ac:dyDescent="0.3">
      <c r="C1044" t="s">
        <v>68</v>
      </c>
      <c r="D1044" t="s">
        <v>115</v>
      </c>
      <c r="E1044" t="s">
        <v>14</v>
      </c>
      <c r="F1044" s="7">
        <v>44916</v>
      </c>
      <c r="G1044" s="4">
        <v>3514</v>
      </c>
      <c r="H1044">
        <v>4</v>
      </c>
      <c r="I1044" t="str">
        <f>TRIM(shipments[[#This Row],[Geography]])</f>
        <v>Australia</v>
      </c>
      <c r="J1044">
        <f>shipments[[#This Row],[Boxes]]*_xlfn.XLOOKUP(shipments[[#This Row],[Product]],products[Product], products[Cost per box])</f>
        <v>29.92</v>
      </c>
    </row>
    <row r="1045" spans="3:10" x14ac:dyDescent="0.3">
      <c r="C1045" t="s">
        <v>93</v>
      </c>
      <c r="D1045" t="s">
        <v>35</v>
      </c>
      <c r="E1045" t="s">
        <v>17</v>
      </c>
      <c r="F1045" s="7">
        <v>45054</v>
      </c>
      <c r="G1045" s="4">
        <v>12719</v>
      </c>
      <c r="H1045">
        <v>524</v>
      </c>
      <c r="I1045" t="str">
        <f>TRIM(shipments[[#This Row],[Geography]])</f>
        <v>USA</v>
      </c>
      <c r="J1045">
        <f>shipments[[#This Row],[Boxes]]*_xlfn.XLOOKUP(shipments[[#This Row],[Product]],products[Product], products[Cost per box])</f>
        <v>3306.4399999999996</v>
      </c>
    </row>
    <row r="1046" spans="3:10" x14ac:dyDescent="0.3">
      <c r="C1046" t="s">
        <v>74</v>
      </c>
      <c r="D1046" t="s">
        <v>35</v>
      </c>
      <c r="E1046" t="s">
        <v>23</v>
      </c>
      <c r="F1046" s="7">
        <v>45041</v>
      </c>
      <c r="G1046" s="4">
        <v>6125</v>
      </c>
      <c r="H1046">
        <v>215</v>
      </c>
      <c r="I1046" t="str">
        <f>TRIM(shipments[[#This Row],[Geography]])</f>
        <v>USA</v>
      </c>
      <c r="J1046">
        <f>shipments[[#This Row],[Boxes]]*_xlfn.XLOOKUP(shipments[[#This Row],[Product]],products[Product], products[Cost per box])</f>
        <v>1019.1</v>
      </c>
    </row>
    <row r="1047" spans="3:10" x14ac:dyDescent="0.3">
      <c r="C1047" t="s">
        <v>9</v>
      </c>
      <c r="D1047" t="s">
        <v>38</v>
      </c>
      <c r="E1047" t="s">
        <v>24</v>
      </c>
      <c r="F1047" s="7">
        <v>45159</v>
      </c>
      <c r="G1047" s="4">
        <v>917</v>
      </c>
      <c r="H1047">
        <v>46</v>
      </c>
      <c r="I1047" t="str">
        <f>TRIM(shipments[[#This Row],[Geography]])</f>
        <v>Australia</v>
      </c>
      <c r="J1047">
        <f>shipments[[#This Row],[Boxes]]*_xlfn.XLOOKUP(shipments[[#This Row],[Product]],products[Product], products[Cost per box])</f>
        <v>483.46</v>
      </c>
    </row>
    <row r="1048" spans="3:10" x14ac:dyDescent="0.3">
      <c r="C1048" t="s">
        <v>71</v>
      </c>
      <c r="D1048" t="s">
        <v>39</v>
      </c>
      <c r="E1048" t="s">
        <v>32</v>
      </c>
      <c r="F1048" s="7">
        <v>45098</v>
      </c>
      <c r="G1048" s="4">
        <v>4312</v>
      </c>
      <c r="H1048">
        <v>238</v>
      </c>
      <c r="I1048" t="str">
        <f>TRIM(shipments[[#This Row],[Geography]])</f>
        <v>UK</v>
      </c>
      <c r="J1048">
        <f>shipments[[#This Row],[Boxes]]*_xlfn.XLOOKUP(shipments[[#This Row],[Product]],products[Product], products[Cost per box])</f>
        <v>790.16</v>
      </c>
    </row>
    <row r="1049" spans="3:10" x14ac:dyDescent="0.3">
      <c r="C1049" t="s">
        <v>75</v>
      </c>
      <c r="D1049" t="s">
        <v>105</v>
      </c>
      <c r="E1049" t="s">
        <v>24</v>
      </c>
      <c r="F1049" s="7">
        <v>44854</v>
      </c>
      <c r="G1049" s="4">
        <v>7714</v>
      </c>
      <c r="H1049">
        <v>616</v>
      </c>
      <c r="I1049" t="str">
        <f>TRIM(shipments[[#This Row],[Geography]])</f>
        <v>Canada</v>
      </c>
      <c r="J1049">
        <f>shipments[[#This Row],[Boxes]]*_xlfn.XLOOKUP(shipments[[#This Row],[Product]],products[Product], products[Cost per box])</f>
        <v>6474.16</v>
      </c>
    </row>
    <row r="1050" spans="3:10" x14ac:dyDescent="0.3">
      <c r="C1050" t="s">
        <v>72</v>
      </c>
      <c r="D1050" t="s">
        <v>36</v>
      </c>
      <c r="E1050" t="s">
        <v>13</v>
      </c>
      <c r="F1050" s="7">
        <v>44949</v>
      </c>
      <c r="G1050" s="4">
        <v>63</v>
      </c>
      <c r="H1050">
        <v>3</v>
      </c>
      <c r="I1050" t="str">
        <f>TRIM(shipments[[#This Row],[Geography]])</f>
        <v>Canada</v>
      </c>
      <c r="J1050">
        <f>shipments[[#This Row],[Boxes]]*_xlfn.XLOOKUP(shipments[[#This Row],[Product]],products[Product], products[Cost per box])</f>
        <v>15.78</v>
      </c>
    </row>
    <row r="1051" spans="3:10" x14ac:dyDescent="0.3">
      <c r="C1051" t="s">
        <v>71</v>
      </c>
      <c r="D1051" t="s">
        <v>37</v>
      </c>
      <c r="E1051" t="s">
        <v>23</v>
      </c>
      <c r="F1051" s="7">
        <v>44874</v>
      </c>
      <c r="G1051" s="4">
        <v>4102</v>
      </c>
      <c r="H1051">
        <v>147</v>
      </c>
      <c r="I1051" t="str">
        <f>TRIM(shipments[[#This Row],[Geography]])</f>
        <v>New Zealand</v>
      </c>
      <c r="J1051">
        <f>shipments[[#This Row],[Boxes]]*_xlfn.XLOOKUP(shipments[[#This Row],[Product]],products[Product], products[Cost per box])</f>
        <v>696.78000000000009</v>
      </c>
    </row>
    <row r="1052" spans="3:10" x14ac:dyDescent="0.3">
      <c r="C1052" t="s">
        <v>10</v>
      </c>
      <c r="D1052" t="s">
        <v>36</v>
      </c>
      <c r="E1052" t="s">
        <v>24</v>
      </c>
      <c r="F1052" s="7">
        <v>44748</v>
      </c>
      <c r="G1052" s="4">
        <v>658</v>
      </c>
      <c r="H1052">
        <v>184</v>
      </c>
      <c r="I1052" t="str">
        <f>TRIM(shipments[[#This Row],[Geography]])</f>
        <v>Canada</v>
      </c>
      <c r="J1052">
        <f>shipments[[#This Row],[Boxes]]*_xlfn.XLOOKUP(shipments[[#This Row],[Product]],products[Product], products[Cost per box])</f>
        <v>1933.84</v>
      </c>
    </row>
    <row r="1053" spans="3:10" x14ac:dyDescent="0.3">
      <c r="C1053" t="s">
        <v>72</v>
      </c>
      <c r="D1053" t="s">
        <v>37</v>
      </c>
      <c r="E1053" t="s">
        <v>17</v>
      </c>
      <c r="F1053" s="7">
        <v>45069</v>
      </c>
      <c r="G1053" s="4">
        <v>11018</v>
      </c>
      <c r="H1053">
        <v>389</v>
      </c>
      <c r="I1053" t="str">
        <f>TRIM(shipments[[#This Row],[Geography]])</f>
        <v>New Zealand</v>
      </c>
      <c r="J1053">
        <f>shipments[[#This Row],[Boxes]]*_xlfn.XLOOKUP(shipments[[#This Row],[Product]],products[Product], products[Cost per box])</f>
        <v>2454.5899999999997</v>
      </c>
    </row>
    <row r="1054" spans="3:10" x14ac:dyDescent="0.3">
      <c r="C1054" t="s">
        <v>3</v>
      </c>
      <c r="D1054" t="s">
        <v>38</v>
      </c>
      <c r="E1054" t="s">
        <v>28</v>
      </c>
      <c r="F1054" s="7">
        <v>44700</v>
      </c>
      <c r="G1054" s="4">
        <v>525</v>
      </c>
      <c r="H1054">
        <v>313</v>
      </c>
      <c r="I1054" t="str">
        <f>TRIM(shipments[[#This Row],[Geography]])</f>
        <v>Australia</v>
      </c>
      <c r="J1054">
        <f>shipments[[#This Row],[Boxes]]*_xlfn.XLOOKUP(shipments[[#This Row],[Product]],products[Product], products[Cost per box])</f>
        <v>2638.5899999999997</v>
      </c>
    </row>
    <row r="1055" spans="3:10" x14ac:dyDescent="0.3">
      <c r="C1055" t="s">
        <v>72</v>
      </c>
      <c r="D1055" t="s">
        <v>38</v>
      </c>
      <c r="E1055" t="s">
        <v>21</v>
      </c>
      <c r="F1055" s="7">
        <v>45142</v>
      </c>
      <c r="G1055" s="4">
        <v>882</v>
      </c>
      <c r="H1055">
        <v>47</v>
      </c>
      <c r="I1055" t="str">
        <f>TRIM(shipments[[#This Row],[Geography]])</f>
        <v>Australia</v>
      </c>
      <c r="J1055">
        <f>shipments[[#This Row],[Boxes]]*_xlfn.XLOOKUP(shipments[[#This Row],[Product]],products[Product], products[Cost per box])</f>
        <v>386.34000000000003</v>
      </c>
    </row>
    <row r="1056" spans="3:10" x14ac:dyDescent="0.3">
      <c r="C1056" t="s">
        <v>10</v>
      </c>
      <c r="D1056" t="s">
        <v>39</v>
      </c>
      <c r="E1056" t="s">
        <v>15</v>
      </c>
      <c r="F1056" s="7">
        <v>45030</v>
      </c>
      <c r="G1056" s="4">
        <v>469</v>
      </c>
      <c r="H1056">
        <v>280</v>
      </c>
      <c r="I1056" t="str">
        <f>TRIM(shipments[[#This Row],[Geography]])</f>
        <v>UK</v>
      </c>
      <c r="J1056">
        <f>shipments[[#This Row],[Boxes]]*_xlfn.XLOOKUP(shipments[[#This Row],[Product]],products[Product], products[Cost per box])</f>
        <v>1078</v>
      </c>
    </row>
    <row r="1057" spans="3:10" x14ac:dyDescent="0.3">
      <c r="C1057" t="s">
        <v>2</v>
      </c>
      <c r="D1057" t="s">
        <v>39</v>
      </c>
      <c r="E1057" t="s">
        <v>25</v>
      </c>
      <c r="F1057" s="7">
        <v>44929</v>
      </c>
      <c r="G1057" s="4">
        <v>4718</v>
      </c>
      <c r="H1057">
        <v>221</v>
      </c>
      <c r="I1057" t="str">
        <f>TRIM(shipments[[#This Row],[Geography]])</f>
        <v>UK</v>
      </c>
      <c r="J1057">
        <f>shipments[[#This Row],[Boxes]]*_xlfn.XLOOKUP(shipments[[#This Row],[Product]],products[Product], products[Cost per box])</f>
        <v>1421.03</v>
      </c>
    </row>
    <row r="1058" spans="3:10" x14ac:dyDescent="0.3">
      <c r="C1058" t="s">
        <v>5</v>
      </c>
      <c r="D1058" t="s">
        <v>39</v>
      </c>
      <c r="E1058" t="s">
        <v>31</v>
      </c>
      <c r="F1058" s="7">
        <v>44888</v>
      </c>
      <c r="G1058" s="4">
        <v>8218</v>
      </c>
      <c r="H1058">
        <v>863</v>
      </c>
      <c r="I1058" t="str">
        <f>TRIM(shipments[[#This Row],[Geography]])</f>
        <v>UK</v>
      </c>
      <c r="J1058">
        <f>shipments[[#This Row],[Boxes]]*_xlfn.XLOOKUP(shipments[[#This Row],[Product]],products[Product], products[Cost per box])</f>
        <v>2381.8799999999997</v>
      </c>
    </row>
    <row r="1059" spans="3:10" x14ac:dyDescent="0.3">
      <c r="C1059" t="s">
        <v>95</v>
      </c>
      <c r="D1059" t="s">
        <v>37</v>
      </c>
      <c r="E1059" t="s">
        <v>32</v>
      </c>
      <c r="F1059" s="7">
        <v>45050</v>
      </c>
      <c r="G1059" s="4">
        <v>5600</v>
      </c>
      <c r="H1059">
        <v>94</v>
      </c>
      <c r="I1059" t="str">
        <f>TRIM(shipments[[#This Row],[Geography]])</f>
        <v>New Zealand</v>
      </c>
      <c r="J1059">
        <f>shipments[[#This Row],[Boxes]]*_xlfn.XLOOKUP(shipments[[#This Row],[Product]],products[Product], products[Cost per box])</f>
        <v>312.08</v>
      </c>
    </row>
    <row r="1060" spans="3:10" x14ac:dyDescent="0.3">
      <c r="C1060" t="s">
        <v>7</v>
      </c>
      <c r="D1060" t="s">
        <v>102</v>
      </c>
      <c r="E1060" t="s">
        <v>21</v>
      </c>
      <c r="F1060" s="7">
        <v>44876</v>
      </c>
      <c r="G1060" s="4">
        <v>3570</v>
      </c>
      <c r="H1060">
        <v>28</v>
      </c>
      <c r="I1060" t="str">
        <f>TRIM(shipments[[#This Row],[Geography]])</f>
        <v>New Zealand</v>
      </c>
      <c r="J1060">
        <f>shipments[[#This Row],[Boxes]]*_xlfn.XLOOKUP(shipments[[#This Row],[Product]],products[Product], products[Cost per box])</f>
        <v>230.16000000000003</v>
      </c>
    </row>
    <row r="1061" spans="3:10" x14ac:dyDescent="0.3">
      <c r="C1061" t="s">
        <v>64</v>
      </c>
      <c r="D1061" t="s">
        <v>35</v>
      </c>
      <c r="E1061" t="s">
        <v>17</v>
      </c>
      <c r="F1061" s="7">
        <v>45058</v>
      </c>
      <c r="G1061" s="4"/>
      <c r="H1061">
        <v>524</v>
      </c>
      <c r="I1061" t="str">
        <f>TRIM(shipments[[#This Row],[Geography]])</f>
        <v>USA</v>
      </c>
      <c r="J1061">
        <f>shipments[[#This Row],[Boxes]]*_xlfn.XLOOKUP(shipments[[#This Row],[Product]],products[Product], products[Cost per box])</f>
        <v>3306.4399999999996</v>
      </c>
    </row>
    <row r="1062" spans="3:10" x14ac:dyDescent="0.3">
      <c r="C1062" t="s">
        <v>70</v>
      </c>
      <c r="D1062" t="s">
        <v>39</v>
      </c>
      <c r="E1062" t="s">
        <v>14</v>
      </c>
      <c r="F1062" s="7">
        <v>44904</v>
      </c>
      <c r="G1062" s="4">
        <v>2835</v>
      </c>
      <c r="H1062">
        <v>1963</v>
      </c>
      <c r="I1062" t="str">
        <f>TRIM(shipments[[#This Row],[Geography]])</f>
        <v>UK</v>
      </c>
      <c r="J1062">
        <f>shipments[[#This Row],[Boxes]]*_xlfn.XLOOKUP(shipments[[#This Row],[Product]],products[Product], products[Cost per box])</f>
        <v>14683.240000000002</v>
      </c>
    </row>
    <row r="1063" spans="3:10" x14ac:dyDescent="0.3">
      <c r="C1063" t="s">
        <v>75</v>
      </c>
      <c r="D1063" t="s">
        <v>107</v>
      </c>
      <c r="E1063" t="s">
        <v>24</v>
      </c>
      <c r="F1063" s="7">
        <v>44846</v>
      </c>
      <c r="G1063" s="4">
        <v>4774</v>
      </c>
      <c r="H1063">
        <v>180</v>
      </c>
      <c r="I1063" t="str">
        <f>TRIM(shipments[[#This Row],[Geography]])</f>
        <v>UK</v>
      </c>
      <c r="J1063">
        <f>shipments[[#This Row],[Boxes]]*_xlfn.XLOOKUP(shipments[[#This Row],[Product]],products[Product], products[Cost per box])</f>
        <v>1891.8</v>
      </c>
    </row>
    <row r="1064" spans="3:10" x14ac:dyDescent="0.3">
      <c r="C1064" t="s">
        <v>68</v>
      </c>
      <c r="D1064" t="s">
        <v>105</v>
      </c>
      <c r="E1064" t="s">
        <v>15</v>
      </c>
      <c r="F1064" s="7">
        <v>44869</v>
      </c>
      <c r="G1064" s="4">
        <v>2114</v>
      </c>
      <c r="H1064">
        <v>155</v>
      </c>
      <c r="I1064" t="str">
        <f>TRIM(shipments[[#This Row],[Geography]])</f>
        <v>Canada</v>
      </c>
      <c r="J1064">
        <f>shipments[[#This Row],[Boxes]]*_xlfn.XLOOKUP(shipments[[#This Row],[Product]],products[Product], products[Cost per box])</f>
        <v>596.75</v>
      </c>
    </row>
    <row r="1065" spans="3:10" x14ac:dyDescent="0.3">
      <c r="C1065" t="s">
        <v>94</v>
      </c>
      <c r="D1065" t="s">
        <v>38</v>
      </c>
      <c r="E1065" t="s">
        <v>31</v>
      </c>
      <c r="F1065" s="7">
        <v>45075</v>
      </c>
      <c r="G1065" s="4">
        <v>2954</v>
      </c>
      <c r="H1065">
        <v>458</v>
      </c>
      <c r="I1065" t="str">
        <f>TRIM(shipments[[#This Row],[Geography]])</f>
        <v>Australia</v>
      </c>
      <c r="J1065">
        <f>shipments[[#This Row],[Boxes]]*_xlfn.XLOOKUP(shipments[[#This Row],[Product]],products[Product], products[Cost per box])</f>
        <v>1264.08</v>
      </c>
    </row>
    <row r="1066" spans="3:10" x14ac:dyDescent="0.3">
      <c r="C1066" t="s">
        <v>75</v>
      </c>
      <c r="D1066" t="s">
        <v>39</v>
      </c>
      <c r="E1066" t="s">
        <v>20</v>
      </c>
      <c r="F1066" s="7">
        <v>45033</v>
      </c>
      <c r="G1066" s="4">
        <v>7518</v>
      </c>
      <c r="H1066">
        <v>317</v>
      </c>
      <c r="I1066" t="str">
        <f>TRIM(shipments[[#This Row],[Geography]])</f>
        <v>UK</v>
      </c>
      <c r="J1066">
        <f>shipments[[#This Row],[Boxes]]*_xlfn.XLOOKUP(shipments[[#This Row],[Product]],products[Product], products[Cost per box])</f>
        <v>1166.56</v>
      </c>
    </row>
    <row r="1067" spans="3:10" x14ac:dyDescent="0.3">
      <c r="C1067" t="s">
        <v>73</v>
      </c>
      <c r="D1067" t="s">
        <v>100</v>
      </c>
      <c r="E1067" t="s">
        <v>26</v>
      </c>
      <c r="F1067" s="7">
        <v>44848</v>
      </c>
      <c r="G1067" s="4">
        <v>5607</v>
      </c>
      <c r="H1067">
        <v>82</v>
      </c>
      <c r="I1067" t="str">
        <f>TRIM(shipments[[#This Row],[Geography]])</f>
        <v>India</v>
      </c>
      <c r="J1067">
        <f>shipments[[#This Row],[Boxes]]*_xlfn.XLOOKUP(shipments[[#This Row],[Product]],products[Product], products[Cost per box])</f>
        <v>1017.62</v>
      </c>
    </row>
    <row r="1068" spans="3:10" x14ac:dyDescent="0.3">
      <c r="C1068" t="s">
        <v>69</v>
      </c>
      <c r="D1068" t="s">
        <v>35</v>
      </c>
      <c r="E1068" t="s">
        <v>28</v>
      </c>
      <c r="F1068" s="7">
        <v>45035</v>
      </c>
      <c r="G1068" s="4">
        <v>9331</v>
      </c>
      <c r="H1068">
        <v>626</v>
      </c>
      <c r="I1068" t="str">
        <f>TRIM(shipments[[#This Row],[Geography]])</f>
        <v>USA</v>
      </c>
      <c r="J1068">
        <f>shipments[[#This Row],[Boxes]]*_xlfn.XLOOKUP(shipments[[#This Row],[Product]],products[Product], products[Cost per box])</f>
        <v>5277.1799999999994</v>
      </c>
    </row>
    <row r="1069" spans="3:10" x14ac:dyDescent="0.3">
      <c r="C1069" t="s">
        <v>3</v>
      </c>
      <c r="D1069" t="s">
        <v>99</v>
      </c>
      <c r="E1069" t="s">
        <v>15</v>
      </c>
      <c r="F1069" s="7">
        <v>44896</v>
      </c>
      <c r="G1069" s="4">
        <v>2107</v>
      </c>
      <c r="H1069">
        <v>94</v>
      </c>
      <c r="I1069" t="str">
        <f>TRIM(shipments[[#This Row],[Geography]])</f>
        <v>India</v>
      </c>
      <c r="J1069">
        <f>shipments[[#This Row],[Boxes]]*_xlfn.XLOOKUP(shipments[[#This Row],[Product]],products[Product], products[Cost per box])</f>
        <v>361.90000000000003</v>
      </c>
    </row>
    <row r="1070" spans="3:10" x14ac:dyDescent="0.3">
      <c r="C1070" t="s">
        <v>75</v>
      </c>
      <c r="D1070" t="s">
        <v>35</v>
      </c>
      <c r="E1070" t="s">
        <v>4</v>
      </c>
      <c r="F1070" s="7">
        <v>44763</v>
      </c>
      <c r="G1070" s="4">
        <v>1589</v>
      </c>
      <c r="H1070">
        <v>501</v>
      </c>
      <c r="I1070" t="str">
        <f>TRIM(shipments[[#This Row],[Geography]])</f>
        <v>USA</v>
      </c>
      <c r="J1070">
        <f>shipments[[#This Row],[Boxes]]*_xlfn.XLOOKUP(shipments[[#This Row],[Product]],products[Product], products[Cost per box])</f>
        <v>2580.15</v>
      </c>
    </row>
    <row r="1071" spans="3:10" x14ac:dyDescent="0.3">
      <c r="C1071" t="s">
        <v>5</v>
      </c>
      <c r="D1071" t="s">
        <v>106</v>
      </c>
      <c r="E1071" t="s">
        <v>27</v>
      </c>
      <c r="F1071" s="7">
        <v>44686</v>
      </c>
      <c r="G1071" s="4">
        <v>9331</v>
      </c>
      <c r="H1071">
        <v>1995</v>
      </c>
      <c r="I1071" t="str">
        <f>TRIM(shipments[[#This Row],[Geography]])</f>
        <v>USA</v>
      </c>
      <c r="J1071">
        <f>shipments[[#This Row],[Boxes]]*_xlfn.XLOOKUP(shipments[[#This Row],[Product]],products[Product], products[Cost per box])</f>
        <v>19092.150000000001</v>
      </c>
    </row>
    <row r="1072" spans="3:10" x14ac:dyDescent="0.3">
      <c r="C1072" t="s">
        <v>5</v>
      </c>
      <c r="D1072" t="s">
        <v>35</v>
      </c>
      <c r="E1072" t="s">
        <v>20</v>
      </c>
      <c r="F1072" s="7">
        <v>45020</v>
      </c>
      <c r="G1072" s="4">
        <v>1456</v>
      </c>
      <c r="H1072">
        <v>353</v>
      </c>
      <c r="I1072" t="str">
        <f>TRIM(shipments[[#This Row],[Geography]])</f>
        <v>USA</v>
      </c>
      <c r="J1072">
        <f>shipments[[#This Row],[Boxes]]*_xlfn.XLOOKUP(shipments[[#This Row],[Product]],products[Product], products[Cost per box])</f>
        <v>1299.04</v>
      </c>
    </row>
    <row r="1073" spans="3:10" x14ac:dyDescent="0.3">
      <c r="C1073" t="s">
        <v>8</v>
      </c>
      <c r="D1073" t="s">
        <v>111</v>
      </c>
      <c r="E1073" t="s">
        <v>15</v>
      </c>
      <c r="F1073" s="7">
        <v>44792</v>
      </c>
      <c r="G1073" s="4">
        <v>2562</v>
      </c>
      <c r="H1073">
        <v>644</v>
      </c>
      <c r="I1073" t="str">
        <f>TRIM(shipments[[#This Row],[Geography]])</f>
        <v>New Zealand</v>
      </c>
      <c r="J1073">
        <f>shipments[[#This Row],[Boxes]]*_xlfn.XLOOKUP(shipments[[#This Row],[Product]],products[Product], products[Cost per box])</f>
        <v>2479.4</v>
      </c>
    </row>
    <row r="1074" spans="3:10" x14ac:dyDescent="0.3">
      <c r="C1074" t="s">
        <v>72</v>
      </c>
      <c r="D1074" t="s">
        <v>106</v>
      </c>
      <c r="E1074" t="s">
        <v>4</v>
      </c>
      <c r="F1074" s="7">
        <v>44860</v>
      </c>
      <c r="G1074" s="4">
        <v>5964</v>
      </c>
      <c r="H1074">
        <v>475</v>
      </c>
      <c r="I1074" t="str">
        <f>TRIM(shipments[[#This Row],[Geography]])</f>
        <v>USA</v>
      </c>
      <c r="J1074">
        <f>shipments[[#This Row],[Boxes]]*_xlfn.XLOOKUP(shipments[[#This Row],[Product]],products[Product], products[Cost per box])</f>
        <v>2446.25</v>
      </c>
    </row>
    <row r="1075" spans="3:10" x14ac:dyDescent="0.3">
      <c r="C1075" t="s">
        <v>71</v>
      </c>
      <c r="D1075" t="s">
        <v>39</v>
      </c>
      <c r="E1075" t="s">
        <v>27</v>
      </c>
      <c r="F1075" s="7">
        <v>45023</v>
      </c>
      <c r="G1075" s="4">
        <v>6874</v>
      </c>
      <c r="H1075">
        <v>716</v>
      </c>
      <c r="I1075" t="str">
        <f>TRIM(shipments[[#This Row],[Geography]])</f>
        <v>UK</v>
      </c>
      <c r="J1075">
        <f>shipments[[#This Row],[Boxes]]*_xlfn.XLOOKUP(shipments[[#This Row],[Product]],products[Product], products[Cost per box])</f>
        <v>6852.12</v>
      </c>
    </row>
    <row r="1076" spans="3:10" x14ac:dyDescent="0.3">
      <c r="C1076" t="s">
        <v>68</v>
      </c>
      <c r="D1076" t="s">
        <v>112</v>
      </c>
      <c r="E1076" t="s">
        <v>15</v>
      </c>
      <c r="F1076" s="7">
        <v>44902</v>
      </c>
      <c r="G1076" s="4">
        <v>4641</v>
      </c>
      <c r="H1076">
        <v>991</v>
      </c>
      <c r="I1076" t="str">
        <f>TRIM(shipments[[#This Row],[Geography]])</f>
        <v>Australia</v>
      </c>
      <c r="J1076">
        <f>shipments[[#This Row],[Boxes]]*_xlfn.XLOOKUP(shipments[[#This Row],[Product]],products[Product], products[Cost per box])</f>
        <v>3815.35</v>
      </c>
    </row>
    <row r="1077" spans="3:10" x14ac:dyDescent="0.3">
      <c r="C1077" t="s">
        <v>91</v>
      </c>
      <c r="D1077" t="s">
        <v>35</v>
      </c>
      <c r="E1077" t="s">
        <v>31</v>
      </c>
      <c r="F1077" s="7">
        <v>45086</v>
      </c>
      <c r="G1077" s="4">
        <v>3199</v>
      </c>
      <c r="H1077">
        <v>457</v>
      </c>
      <c r="I1077" t="str">
        <f>TRIM(shipments[[#This Row],[Geography]])</f>
        <v>USA</v>
      </c>
      <c r="J1077">
        <f>shipments[[#This Row],[Boxes]]*_xlfn.XLOOKUP(shipments[[#This Row],[Product]],products[Product], products[Cost per box])</f>
        <v>1261.32</v>
      </c>
    </row>
    <row r="1078" spans="3:10" x14ac:dyDescent="0.3">
      <c r="C1078" t="s">
        <v>72</v>
      </c>
      <c r="D1078" t="s">
        <v>35</v>
      </c>
      <c r="E1078" t="s">
        <v>17</v>
      </c>
      <c r="F1078" s="7">
        <v>45021</v>
      </c>
      <c r="G1078" s="4">
        <v>7224</v>
      </c>
      <c r="H1078">
        <v>381</v>
      </c>
      <c r="I1078" t="str">
        <f>TRIM(shipments[[#This Row],[Geography]])</f>
        <v>USA</v>
      </c>
      <c r="J1078">
        <f>shipments[[#This Row],[Boxes]]*_xlfn.XLOOKUP(shipments[[#This Row],[Product]],products[Product], products[Cost per box])</f>
        <v>2404.1099999999997</v>
      </c>
    </row>
    <row r="1079" spans="3:10" x14ac:dyDescent="0.3">
      <c r="C1079" t="s">
        <v>8</v>
      </c>
      <c r="D1079" t="s">
        <v>99</v>
      </c>
      <c r="E1079" t="s">
        <v>30</v>
      </c>
      <c r="F1079" s="7">
        <v>44884</v>
      </c>
      <c r="G1079" s="4">
        <v>2975</v>
      </c>
      <c r="H1079">
        <v>122</v>
      </c>
      <c r="I1079" t="str">
        <f>TRIM(shipments[[#This Row],[Geography]])</f>
        <v>India</v>
      </c>
      <c r="J1079">
        <f>shipments[[#This Row],[Boxes]]*_xlfn.XLOOKUP(shipments[[#This Row],[Product]],products[Product], products[Cost per box])</f>
        <v>614.88</v>
      </c>
    </row>
    <row r="1080" spans="3:10" x14ac:dyDescent="0.3">
      <c r="C1080" t="s">
        <v>67</v>
      </c>
      <c r="D1080" t="s">
        <v>35</v>
      </c>
      <c r="E1080" t="s">
        <v>13</v>
      </c>
      <c r="F1080" s="7">
        <v>44963</v>
      </c>
      <c r="G1080" s="4">
        <v>5180</v>
      </c>
      <c r="H1080">
        <v>179</v>
      </c>
      <c r="I1080" t="str">
        <f>TRIM(shipments[[#This Row],[Geography]])</f>
        <v>USA</v>
      </c>
      <c r="J1080">
        <f>shipments[[#This Row],[Boxes]]*_xlfn.XLOOKUP(shipments[[#This Row],[Product]],products[Product], products[Cost per box])</f>
        <v>941.54</v>
      </c>
    </row>
    <row r="1081" spans="3:10" x14ac:dyDescent="0.3">
      <c r="C1081" t="s">
        <v>73</v>
      </c>
      <c r="D1081" t="s">
        <v>35</v>
      </c>
      <c r="E1081" t="s">
        <v>16</v>
      </c>
      <c r="F1081" s="7">
        <v>44987</v>
      </c>
      <c r="G1081" s="4">
        <v>11186</v>
      </c>
      <c r="H1081">
        <v>180</v>
      </c>
      <c r="I1081" t="str">
        <f>TRIM(shipments[[#This Row],[Geography]])</f>
        <v>USA</v>
      </c>
      <c r="J1081">
        <f>shipments[[#This Row],[Boxes]]*_xlfn.XLOOKUP(shipments[[#This Row],[Product]],products[Product], products[Cost per box])</f>
        <v>1029.5999999999999</v>
      </c>
    </row>
    <row r="1082" spans="3:10" x14ac:dyDescent="0.3">
      <c r="C1082" t="s">
        <v>6</v>
      </c>
      <c r="D1082" t="s">
        <v>34</v>
      </c>
      <c r="E1082" t="s">
        <v>18</v>
      </c>
      <c r="F1082" s="7">
        <v>44974</v>
      </c>
      <c r="G1082" s="4"/>
      <c r="H1082">
        <v>212</v>
      </c>
      <c r="I1082" t="str">
        <f>TRIM(shipments[[#This Row],[Geography]])</f>
        <v>India</v>
      </c>
      <c r="J1082">
        <f>shipments[[#This Row],[Boxes]]*_xlfn.XLOOKUP(shipments[[#This Row],[Product]],products[Product], products[Cost per box])</f>
        <v>2107.2799999999997</v>
      </c>
    </row>
    <row r="1083" spans="3:10" x14ac:dyDescent="0.3">
      <c r="C1083" t="s">
        <v>3</v>
      </c>
      <c r="D1083" t="s">
        <v>104</v>
      </c>
      <c r="E1083" t="s">
        <v>27</v>
      </c>
      <c r="F1083" s="7">
        <v>44655</v>
      </c>
      <c r="G1083" s="4">
        <v>6804</v>
      </c>
      <c r="H1083">
        <v>33</v>
      </c>
      <c r="I1083" t="str">
        <f>TRIM(shipments[[#This Row],[Geography]])</f>
        <v>Australia</v>
      </c>
      <c r="J1083">
        <f>shipments[[#This Row],[Boxes]]*_xlfn.XLOOKUP(shipments[[#This Row],[Product]],products[Product], products[Cost per box])</f>
        <v>315.81</v>
      </c>
    </row>
    <row r="1084" spans="3:10" x14ac:dyDescent="0.3">
      <c r="C1084" t="s">
        <v>5</v>
      </c>
      <c r="D1084" t="s">
        <v>115</v>
      </c>
      <c r="E1084" t="s">
        <v>17</v>
      </c>
      <c r="F1084" s="7">
        <v>44731</v>
      </c>
      <c r="G1084" s="4">
        <v>2366</v>
      </c>
      <c r="H1084">
        <v>240</v>
      </c>
      <c r="I1084" t="str">
        <f>TRIM(shipments[[#This Row],[Geography]])</f>
        <v>Australia</v>
      </c>
      <c r="J1084">
        <f>shipments[[#This Row],[Boxes]]*_xlfn.XLOOKUP(shipments[[#This Row],[Product]],products[Product], products[Cost per box])</f>
        <v>1514.3999999999999</v>
      </c>
    </row>
    <row r="1085" spans="3:10" x14ac:dyDescent="0.3">
      <c r="C1085" t="s">
        <v>67</v>
      </c>
      <c r="D1085" t="s">
        <v>37</v>
      </c>
      <c r="E1085" t="s">
        <v>26</v>
      </c>
      <c r="F1085" s="7">
        <v>44860</v>
      </c>
      <c r="G1085" s="4"/>
      <c r="H1085">
        <v>311</v>
      </c>
      <c r="I1085" t="str">
        <f>TRIM(shipments[[#This Row],[Geography]])</f>
        <v>New Zealand</v>
      </c>
      <c r="J1085">
        <f>shipments[[#This Row],[Boxes]]*_xlfn.XLOOKUP(shipments[[#This Row],[Product]],products[Product], products[Cost per box])</f>
        <v>3859.51</v>
      </c>
    </row>
    <row r="1086" spans="3:10" x14ac:dyDescent="0.3">
      <c r="C1086" t="s">
        <v>71</v>
      </c>
      <c r="D1086" t="s">
        <v>112</v>
      </c>
      <c r="E1086" t="s">
        <v>20</v>
      </c>
      <c r="F1086" s="7">
        <v>44704</v>
      </c>
      <c r="G1086" s="4">
        <v>6412</v>
      </c>
      <c r="H1086">
        <v>1359</v>
      </c>
      <c r="I1086" t="str">
        <f>TRIM(shipments[[#This Row],[Geography]])</f>
        <v>Australia</v>
      </c>
      <c r="J1086">
        <f>shipments[[#This Row],[Boxes]]*_xlfn.XLOOKUP(shipments[[#This Row],[Product]],products[Product], products[Cost per box])</f>
        <v>5001.12</v>
      </c>
    </row>
    <row r="1087" spans="3:10" x14ac:dyDescent="0.3">
      <c r="C1087" t="s">
        <v>8</v>
      </c>
      <c r="D1087" t="s">
        <v>38</v>
      </c>
      <c r="E1087" t="s">
        <v>16</v>
      </c>
      <c r="F1087" s="7">
        <v>45022</v>
      </c>
      <c r="G1087" s="4">
        <v>2338</v>
      </c>
      <c r="H1087">
        <v>153</v>
      </c>
      <c r="I1087" t="str">
        <f>TRIM(shipments[[#This Row],[Geography]])</f>
        <v>Australia</v>
      </c>
      <c r="J1087">
        <f>shipments[[#This Row],[Boxes]]*_xlfn.XLOOKUP(shipments[[#This Row],[Product]],products[Product], products[Cost per box])</f>
        <v>875.16</v>
      </c>
    </row>
    <row r="1088" spans="3:10" x14ac:dyDescent="0.3">
      <c r="C1088" t="s">
        <v>5</v>
      </c>
      <c r="D1088" t="s">
        <v>99</v>
      </c>
      <c r="E1088" t="s">
        <v>20</v>
      </c>
      <c r="F1088" s="7">
        <v>44693</v>
      </c>
      <c r="G1088" s="4">
        <v>1820</v>
      </c>
      <c r="H1088">
        <v>25</v>
      </c>
      <c r="I1088" t="str">
        <f>TRIM(shipments[[#This Row],[Geography]])</f>
        <v>India</v>
      </c>
      <c r="J1088">
        <f>shipments[[#This Row],[Boxes]]*_xlfn.XLOOKUP(shipments[[#This Row],[Product]],products[Product], products[Cost per box])</f>
        <v>92</v>
      </c>
    </row>
    <row r="1089" spans="3:10" x14ac:dyDescent="0.3">
      <c r="C1089" t="s">
        <v>94</v>
      </c>
      <c r="D1089" t="s">
        <v>37</v>
      </c>
      <c r="E1089" t="s">
        <v>4</v>
      </c>
      <c r="F1089" s="7">
        <v>45110</v>
      </c>
      <c r="G1089" s="4"/>
      <c r="H1089">
        <v>162</v>
      </c>
      <c r="I1089" t="str">
        <f>TRIM(shipments[[#This Row],[Geography]])</f>
        <v>New Zealand</v>
      </c>
      <c r="J1089">
        <f>shipments[[#This Row],[Boxes]]*_xlfn.XLOOKUP(shipments[[#This Row],[Product]],products[Product], products[Cost per box])</f>
        <v>834.30000000000007</v>
      </c>
    </row>
    <row r="1090" spans="3:10" x14ac:dyDescent="0.3">
      <c r="C1090" t="s">
        <v>65</v>
      </c>
      <c r="D1090" t="s">
        <v>38</v>
      </c>
      <c r="E1090" t="s">
        <v>4</v>
      </c>
      <c r="F1090" s="7">
        <v>44885</v>
      </c>
      <c r="G1090" s="4">
        <v>3416</v>
      </c>
      <c r="H1090">
        <v>87</v>
      </c>
      <c r="I1090" t="str">
        <f>TRIM(shipments[[#This Row],[Geography]])</f>
        <v>Australia</v>
      </c>
      <c r="J1090">
        <f>shipments[[#This Row],[Boxes]]*_xlfn.XLOOKUP(shipments[[#This Row],[Product]],products[Product], products[Cost per box])</f>
        <v>448.05</v>
      </c>
    </row>
    <row r="1091" spans="3:10" x14ac:dyDescent="0.3">
      <c r="C1091" t="s">
        <v>10</v>
      </c>
      <c r="D1091" t="s">
        <v>107</v>
      </c>
      <c r="E1091" t="s">
        <v>23</v>
      </c>
      <c r="F1091" s="7">
        <v>44839</v>
      </c>
      <c r="G1091" s="4">
        <v>3010</v>
      </c>
      <c r="H1091">
        <v>338</v>
      </c>
      <c r="I1091" t="str">
        <f>TRIM(shipments[[#This Row],[Geography]])</f>
        <v>UK</v>
      </c>
      <c r="J1091">
        <f>shipments[[#This Row],[Boxes]]*_xlfn.XLOOKUP(shipments[[#This Row],[Product]],products[Product], products[Cost per box])</f>
        <v>1602.1200000000001</v>
      </c>
    </row>
    <row r="1092" spans="3:10" x14ac:dyDescent="0.3">
      <c r="C1092" t="s">
        <v>2</v>
      </c>
      <c r="D1092" t="s">
        <v>38</v>
      </c>
      <c r="E1092" t="s">
        <v>31</v>
      </c>
      <c r="F1092" s="7">
        <v>45142</v>
      </c>
      <c r="G1092" s="4">
        <v>4550</v>
      </c>
      <c r="H1092">
        <v>650</v>
      </c>
      <c r="I1092" t="str">
        <f>TRIM(shipments[[#This Row],[Geography]])</f>
        <v>Australia</v>
      </c>
      <c r="J1092">
        <f>shipments[[#This Row],[Boxes]]*_xlfn.XLOOKUP(shipments[[#This Row],[Product]],products[Product], products[Cost per box])</f>
        <v>1793.9999999999998</v>
      </c>
    </row>
    <row r="1093" spans="3:10" x14ac:dyDescent="0.3">
      <c r="C1093" t="s">
        <v>70</v>
      </c>
      <c r="D1093" t="s">
        <v>39</v>
      </c>
      <c r="E1093" t="s">
        <v>27</v>
      </c>
      <c r="F1093" s="7">
        <v>44995</v>
      </c>
      <c r="G1093" s="4">
        <v>7322</v>
      </c>
      <c r="H1093">
        <v>515</v>
      </c>
      <c r="I1093" t="str">
        <f>TRIM(shipments[[#This Row],[Geography]])</f>
        <v>UK</v>
      </c>
      <c r="J1093">
        <f>shipments[[#This Row],[Boxes]]*_xlfn.XLOOKUP(shipments[[#This Row],[Product]],products[Product], products[Cost per box])</f>
        <v>4928.55</v>
      </c>
    </row>
    <row r="1094" spans="3:10" x14ac:dyDescent="0.3">
      <c r="C1094" t="s">
        <v>2</v>
      </c>
      <c r="D1094" t="s">
        <v>38</v>
      </c>
      <c r="E1094" t="s">
        <v>4</v>
      </c>
      <c r="F1094" s="7">
        <v>45111</v>
      </c>
      <c r="G1094" s="4">
        <v>12929</v>
      </c>
      <c r="H1094">
        <v>133</v>
      </c>
      <c r="I1094" t="str">
        <f>TRIM(shipments[[#This Row],[Geography]])</f>
        <v>Australia</v>
      </c>
      <c r="J1094">
        <f>shipments[[#This Row],[Boxes]]*_xlfn.XLOOKUP(shipments[[#This Row],[Product]],products[Product], products[Cost per box])</f>
        <v>684.95</v>
      </c>
    </row>
    <row r="1095" spans="3:10" x14ac:dyDescent="0.3">
      <c r="C1095" t="s">
        <v>65</v>
      </c>
      <c r="D1095" t="s">
        <v>34</v>
      </c>
      <c r="E1095" t="s">
        <v>22</v>
      </c>
      <c r="F1095" s="7">
        <v>44995</v>
      </c>
      <c r="G1095" s="4">
        <v>6461</v>
      </c>
      <c r="H1095">
        <v>77</v>
      </c>
      <c r="I1095" t="str">
        <f>TRIM(shipments[[#This Row],[Geography]])</f>
        <v>India</v>
      </c>
      <c r="J1095">
        <f>shipments[[#This Row],[Boxes]]*_xlfn.XLOOKUP(shipments[[#This Row],[Product]],products[Product], products[Cost per box])</f>
        <v>787.71</v>
      </c>
    </row>
    <row r="1096" spans="3:10" x14ac:dyDescent="0.3">
      <c r="C1096" t="s">
        <v>5</v>
      </c>
      <c r="D1096" t="s">
        <v>34</v>
      </c>
      <c r="E1096" t="s">
        <v>21</v>
      </c>
      <c r="F1096" s="7">
        <v>45065</v>
      </c>
      <c r="G1096" s="4">
        <v>1351</v>
      </c>
      <c r="H1096">
        <v>506</v>
      </c>
      <c r="I1096" t="str">
        <f>TRIM(shipments[[#This Row],[Geography]])</f>
        <v>India</v>
      </c>
      <c r="J1096">
        <f>shipments[[#This Row],[Boxes]]*_xlfn.XLOOKUP(shipments[[#This Row],[Product]],products[Product], products[Cost per box])</f>
        <v>4159.3200000000006</v>
      </c>
    </row>
    <row r="1097" spans="3:10" x14ac:dyDescent="0.3">
      <c r="C1097" t="s">
        <v>2</v>
      </c>
      <c r="D1097" t="s">
        <v>34</v>
      </c>
      <c r="E1097" t="s">
        <v>15</v>
      </c>
      <c r="F1097" s="7">
        <v>44943</v>
      </c>
      <c r="G1097" s="4">
        <v>7532</v>
      </c>
      <c r="H1097">
        <v>290</v>
      </c>
      <c r="I1097" t="str">
        <f>TRIM(shipments[[#This Row],[Geography]])</f>
        <v>India</v>
      </c>
      <c r="J1097">
        <f>shipments[[#This Row],[Boxes]]*_xlfn.XLOOKUP(shipments[[#This Row],[Product]],products[Product], products[Cost per box])</f>
        <v>1116.5</v>
      </c>
    </row>
    <row r="1098" spans="3:10" x14ac:dyDescent="0.3">
      <c r="C1098" t="s">
        <v>64</v>
      </c>
      <c r="D1098" t="s">
        <v>105</v>
      </c>
      <c r="E1098" t="s">
        <v>27</v>
      </c>
      <c r="F1098" s="7">
        <v>44798</v>
      </c>
      <c r="G1098" s="4">
        <v>8428</v>
      </c>
      <c r="H1098">
        <v>124</v>
      </c>
      <c r="I1098" t="str">
        <f>TRIM(shipments[[#This Row],[Geography]])</f>
        <v>Canada</v>
      </c>
      <c r="J1098">
        <f>shipments[[#This Row],[Boxes]]*_xlfn.XLOOKUP(shipments[[#This Row],[Product]],products[Product], products[Cost per box])</f>
        <v>1186.68</v>
      </c>
    </row>
    <row r="1099" spans="3:10" x14ac:dyDescent="0.3">
      <c r="C1099" t="s">
        <v>9</v>
      </c>
      <c r="D1099" t="s">
        <v>38</v>
      </c>
      <c r="E1099" t="s">
        <v>16</v>
      </c>
      <c r="F1099" s="7">
        <v>44935</v>
      </c>
      <c r="G1099" s="4">
        <v>2786</v>
      </c>
      <c r="H1099">
        <v>1565</v>
      </c>
      <c r="I1099" t="str">
        <f>TRIM(shipments[[#This Row],[Geography]])</f>
        <v>Australia</v>
      </c>
      <c r="J1099">
        <f>shipments[[#This Row],[Boxes]]*_xlfn.XLOOKUP(shipments[[#This Row],[Product]],products[Product], products[Cost per box])</f>
        <v>8951.7999999999993</v>
      </c>
    </row>
    <row r="1100" spans="3:10" x14ac:dyDescent="0.3">
      <c r="C1100" t="s">
        <v>8</v>
      </c>
      <c r="D1100" t="s">
        <v>100</v>
      </c>
      <c r="E1100" t="s">
        <v>28</v>
      </c>
      <c r="F1100" s="7">
        <v>44728</v>
      </c>
      <c r="G1100" s="4">
        <v>1057</v>
      </c>
      <c r="H1100">
        <v>179</v>
      </c>
      <c r="I1100" t="str">
        <f>TRIM(shipments[[#This Row],[Geography]])</f>
        <v>India</v>
      </c>
      <c r="J1100">
        <f>shipments[[#This Row],[Boxes]]*_xlfn.XLOOKUP(shipments[[#This Row],[Product]],products[Product], products[Cost per box])</f>
        <v>1508.97</v>
      </c>
    </row>
    <row r="1101" spans="3:10" x14ac:dyDescent="0.3">
      <c r="C1101" t="s">
        <v>71</v>
      </c>
      <c r="D1101" t="s">
        <v>38</v>
      </c>
      <c r="E1101" t="s">
        <v>16</v>
      </c>
      <c r="F1101" s="7">
        <v>45166</v>
      </c>
      <c r="G1101" s="4">
        <v>11410</v>
      </c>
      <c r="H1101">
        <v>439</v>
      </c>
      <c r="I1101" t="str">
        <f>TRIM(shipments[[#This Row],[Geography]])</f>
        <v>Australia</v>
      </c>
      <c r="J1101">
        <f>shipments[[#This Row],[Boxes]]*_xlfn.XLOOKUP(shipments[[#This Row],[Product]],products[Product], products[Cost per box])</f>
        <v>2511.08</v>
      </c>
    </row>
    <row r="1102" spans="3:10" x14ac:dyDescent="0.3">
      <c r="C1102" t="s">
        <v>71</v>
      </c>
      <c r="D1102" t="s">
        <v>34</v>
      </c>
      <c r="E1102" t="s">
        <v>4</v>
      </c>
      <c r="F1102" s="7">
        <v>45071</v>
      </c>
      <c r="G1102" s="4"/>
      <c r="H1102">
        <v>676</v>
      </c>
      <c r="I1102" t="str">
        <f>TRIM(shipments[[#This Row],[Geography]])</f>
        <v>India</v>
      </c>
      <c r="J1102">
        <f>shipments[[#This Row],[Boxes]]*_xlfn.XLOOKUP(shipments[[#This Row],[Product]],products[Product], products[Cost per box])</f>
        <v>3481.4</v>
      </c>
    </row>
    <row r="1103" spans="3:10" x14ac:dyDescent="0.3">
      <c r="C1103" t="s">
        <v>8</v>
      </c>
      <c r="D1103" t="s">
        <v>37</v>
      </c>
      <c r="E1103" t="s">
        <v>30</v>
      </c>
      <c r="F1103" s="7">
        <v>44846</v>
      </c>
      <c r="G1103" s="4">
        <v>3430</v>
      </c>
      <c r="H1103">
        <v>917</v>
      </c>
      <c r="I1103" t="str">
        <f>TRIM(shipments[[#This Row],[Geography]])</f>
        <v>New Zealand</v>
      </c>
      <c r="J1103">
        <f>shipments[[#This Row],[Boxes]]*_xlfn.XLOOKUP(shipments[[#This Row],[Product]],products[Product], products[Cost per box])</f>
        <v>4621.68</v>
      </c>
    </row>
    <row r="1104" spans="3:10" x14ac:dyDescent="0.3">
      <c r="C1104" t="s">
        <v>67</v>
      </c>
      <c r="D1104" t="s">
        <v>36</v>
      </c>
      <c r="E1104" t="s">
        <v>19</v>
      </c>
      <c r="F1104" s="7">
        <v>45023</v>
      </c>
      <c r="G1104" s="4">
        <v>1540</v>
      </c>
      <c r="H1104">
        <v>322</v>
      </c>
      <c r="I1104" t="str">
        <f>TRIM(shipments[[#This Row],[Geography]])</f>
        <v>Canada</v>
      </c>
      <c r="J1104">
        <f>shipments[[#This Row],[Boxes]]*_xlfn.XLOOKUP(shipments[[#This Row],[Product]],products[Product], products[Cost per box])</f>
        <v>2489.06</v>
      </c>
    </row>
    <row r="1105" spans="3:10" x14ac:dyDescent="0.3">
      <c r="C1105" t="s">
        <v>8</v>
      </c>
      <c r="D1105" t="s">
        <v>36</v>
      </c>
      <c r="E1105" t="s">
        <v>25</v>
      </c>
      <c r="F1105" s="7">
        <v>45159</v>
      </c>
      <c r="G1105" s="4">
        <v>4816</v>
      </c>
      <c r="H1105">
        <v>335</v>
      </c>
      <c r="I1105" t="str">
        <f>TRIM(shipments[[#This Row],[Geography]])</f>
        <v>Canada</v>
      </c>
      <c r="J1105">
        <f>shipments[[#This Row],[Boxes]]*_xlfn.XLOOKUP(shipments[[#This Row],[Product]],products[Product], products[Cost per box])</f>
        <v>2154.0499999999997</v>
      </c>
    </row>
    <row r="1106" spans="3:10" x14ac:dyDescent="0.3">
      <c r="C1106" t="s">
        <v>75</v>
      </c>
      <c r="D1106" t="s">
        <v>36</v>
      </c>
      <c r="E1106" t="s">
        <v>26</v>
      </c>
      <c r="F1106" s="7">
        <v>44737</v>
      </c>
      <c r="G1106" s="4">
        <v>1778</v>
      </c>
      <c r="H1106">
        <v>168</v>
      </c>
      <c r="I1106" t="str">
        <f>TRIM(shipments[[#This Row],[Geography]])</f>
        <v>Canada</v>
      </c>
      <c r="J1106">
        <f>shipments[[#This Row],[Boxes]]*_xlfn.XLOOKUP(shipments[[#This Row],[Product]],products[Product], products[Cost per box])</f>
        <v>2084.88</v>
      </c>
    </row>
    <row r="1107" spans="3:10" x14ac:dyDescent="0.3">
      <c r="C1107" t="s">
        <v>65</v>
      </c>
      <c r="D1107" t="s">
        <v>109</v>
      </c>
      <c r="E1107" t="s">
        <v>28</v>
      </c>
      <c r="F1107" s="7">
        <v>44911</v>
      </c>
      <c r="G1107" s="4">
        <v>5208</v>
      </c>
      <c r="H1107">
        <v>271</v>
      </c>
      <c r="I1107" t="str">
        <f>TRIM(shipments[[#This Row],[Geography]])</f>
        <v>India</v>
      </c>
      <c r="J1107">
        <f>shipments[[#This Row],[Boxes]]*_xlfn.XLOOKUP(shipments[[#This Row],[Product]],products[Product], products[Cost per box])</f>
        <v>2284.5299999999997</v>
      </c>
    </row>
    <row r="1108" spans="3:10" x14ac:dyDescent="0.3">
      <c r="C1108" t="s">
        <v>73</v>
      </c>
      <c r="D1108" t="s">
        <v>109</v>
      </c>
      <c r="E1108" t="s">
        <v>18</v>
      </c>
      <c r="F1108" s="7">
        <v>44919</v>
      </c>
      <c r="G1108" s="4">
        <v>4424</v>
      </c>
      <c r="H1108">
        <v>349</v>
      </c>
      <c r="I1108" t="str">
        <f>TRIM(shipments[[#This Row],[Geography]])</f>
        <v>India</v>
      </c>
      <c r="J1108">
        <f>shipments[[#This Row],[Boxes]]*_xlfn.XLOOKUP(shipments[[#This Row],[Product]],products[Product], products[Cost per box])</f>
        <v>3469.06</v>
      </c>
    </row>
    <row r="1109" spans="3:10" x14ac:dyDescent="0.3">
      <c r="C1109" t="s">
        <v>65</v>
      </c>
      <c r="D1109" t="s">
        <v>34</v>
      </c>
      <c r="E1109" t="s">
        <v>23</v>
      </c>
      <c r="F1109" s="7">
        <v>44929</v>
      </c>
      <c r="G1109" s="4">
        <v>9121</v>
      </c>
      <c r="H1109">
        <v>396</v>
      </c>
      <c r="I1109" t="str">
        <f>TRIM(shipments[[#This Row],[Geography]])</f>
        <v>India</v>
      </c>
      <c r="J1109">
        <f>shipments[[#This Row],[Boxes]]*_xlfn.XLOOKUP(shipments[[#This Row],[Product]],products[Product], products[Cost per box])</f>
        <v>1877.0400000000002</v>
      </c>
    </row>
    <row r="1110" spans="3:10" x14ac:dyDescent="0.3">
      <c r="C1110" t="s">
        <v>92</v>
      </c>
      <c r="D1110" t="s">
        <v>35</v>
      </c>
      <c r="E1110" t="s">
        <v>17</v>
      </c>
      <c r="F1110" s="7">
        <v>45079</v>
      </c>
      <c r="G1110" s="4">
        <v>5250</v>
      </c>
      <c r="H1110">
        <v>668</v>
      </c>
      <c r="I1110" t="str">
        <f>TRIM(shipments[[#This Row],[Geography]])</f>
        <v>USA</v>
      </c>
      <c r="J1110">
        <f>shipments[[#This Row],[Boxes]]*_xlfn.XLOOKUP(shipments[[#This Row],[Product]],products[Product], products[Cost per box])</f>
        <v>4215.08</v>
      </c>
    </row>
    <row r="1111" spans="3:10" x14ac:dyDescent="0.3">
      <c r="C1111" t="s">
        <v>91</v>
      </c>
      <c r="D1111" t="s">
        <v>36</v>
      </c>
      <c r="E1111" t="s">
        <v>23</v>
      </c>
      <c r="F1111" s="7">
        <v>45054</v>
      </c>
      <c r="G1111" s="4">
        <v>1778</v>
      </c>
      <c r="H1111">
        <v>128</v>
      </c>
      <c r="I1111" t="str">
        <f>TRIM(shipments[[#This Row],[Geography]])</f>
        <v>Canada</v>
      </c>
      <c r="J1111">
        <f>shipments[[#This Row],[Boxes]]*_xlfn.XLOOKUP(shipments[[#This Row],[Product]],products[Product], products[Cost per box])</f>
        <v>606.72</v>
      </c>
    </row>
    <row r="1112" spans="3:10" x14ac:dyDescent="0.3">
      <c r="C1112" t="s">
        <v>64</v>
      </c>
      <c r="D1112" t="s">
        <v>34</v>
      </c>
      <c r="E1112" t="s">
        <v>30</v>
      </c>
      <c r="F1112" s="7">
        <v>45148</v>
      </c>
      <c r="G1112" s="4">
        <v>9835</v>
      </c>
      <c r="H1112">
        <v>32</v>
      </c>
      <c r="I1112" t="str">
        <f>TRIM(shipments[[#This Row],[Geography]])</f>
        <v>India</v>
      </c>
      <c r="J1112">
        <f>shipments[[#This Row],[Boxes]]*_xlfn.XLOOKUP(shipments[[#This Row],[Product]],products[Product], products[Cost per box])</f>
        <v>161.28</v>
      </c>
    </row>
    <row r="1113" spans="3:10" x14ac:dyDescent="0.3">
      <c r="C1113" t="s">
        <v>69</v>
      </c>
      <c r="D1113" t="s">
        <v>34</v>
      </c>
      <c r="E1113" t="s">
        <v>33</v>
      </c>
      <c r="F1113" s="7">
        <v>44952</v>
      </c>
      <c r="G1113" s="4">
        <v>13461</v>
      </c>
      <c r="H1113">
        <v>928</v>
      </c>
      <c r="I1113" t="str">
        <f>TRIM(shipments[[#This Row],[Geography]])</f>
        <v>India</v>
      </c>
      <c r="J1113">
        <f>shipments[[#This Row],[Boxes]]*_xlfn.XLOOKUP(shipments[[#This Row],[Product]],products[Product], products[Cost per box])</f>
        <v>2459.1999999999998</v>
      </c>
    </row>
    <row r="1114" spans="3:10" x14ac:dyDescent="0.3">
      <c r="C1114" t="s">
        <v>67</v>
      </c>
      <c r="D1114" t="s">
        <v>110</v>
      </c>
      <c r="E1114" t="s">
        <v>29</v>
      </c>
      <c r="F1114" s="7">
        <v>44670</v>
      </c>
      <c r="G1114" s="4">
        <v>798</v>
      </c>
      <c r="H1114">
        <v>1690</v>
      </c>
      <c r="I1114" t="str">
        <f>TRIM(shipments[[#This Row],[Geography]])</f>
        <v>UK</v>
      </c>
      <c r="J1114">
        <f>shipments[[#This Row],[Boxes]]*_xlfn.XLOOKUP(shipments[[#This Row],[Product]],products[Product], products[Cost per box])</f>
        <v>11492</v>
      </c>
    </row>
    <row r="1115" spans="3:10" x14ac:dyDescent="0.3">
      <c r="C1115" t="s">
        <v>91</v>
      </c>
      <c r="D1115" t="s">
        <v>35</v>
      </c>
      <c r="E1115" t="s">
        <v>21</v>
      </c>
      <c r="F1115" s="7">
        <v>44727</v>
      </c>
      <c r="G1115" s="4">
        <v>1582</v>
      </c>
      <c r="H1115">
        <v>29</v>
      </c>
      <c r="I1115" t="str">
        <f>TRIM(shipments[[#This Row],[Geography]])</f>
        <v>USA</v>
      </c>
      <c r="J1115">
        <f>shipments[[#This Row],[Boxes]]*_xlfn.XLOOKUP(shipments[[#This Row],[Product]],products[Product], products[Cost per box])</f>
        <v>238.38000000000002</v>
      </c>
    </row>
    <row r="1116" spans="3:10" x14ac:dyDescent="0.3">
      <c r="C1116" t="s">
        <v>74</v>
      </c>
      <c r="D1116" t="s">
        <v>115</v>
      </c>
      <c r="E1116" t="s">
        <v>30</v>
      </c>
      <c r="F1116" s="7">
        <v>44696</v>
      </c>
      <c r="G1116" s="4">
        <v>7826</v>
      </c>
      <c r="H1116">
        <v>667</v>
      </c>
      <c r="I1116" t="str">
        <f>TRIM(shipments[[#This Row],[Geography]])</f>
        <v>Australia</v>
      </c>
      <c r="J1116">
        <f>shipments[[#This Row],[Boxes]]*_xlfn.XLOOKUP(shipments[[#This Row],[Product]],products[Product], products[Cost per box])</f>
        <v>3361.68</v>
      </c>
    </row>
    <row r="1117" spans="3:10" x14ac:dyDescent="0.3">
      <c r="C1117" t="s">
        <v>66</v>
      </c>
      <c r="D1117" t="s">
        <v>35</v>
      </c>
      <c r="E1117" t="s">
        <v>20</v>
      </c>
      <c r="F1117" s="7">
        <v>45084</v>
      </c>
      <c r="G1117" s="4">
        <v>3332</v>
      </c>
      <c r="H1117">
        <v>90</v>
      </c>
      <c r="I1117" t="str">
        <f>TRIM(shipments[[#This Row],[Geography]])</f>
        <v>USA</v>
      </c>
      <c r="J1117">
        <f>shipments[[#This Row],[Boxes]]*_xlfn.XLOOKUP(shipments[[#This Row],[Product]],products[Product], products[Cost per box])</f>
        <v>331.2</v>
      </c>
    </row>
    <row r="1118" spans="3:10" x14ac:dyDescent="0.3">
      <c r="C1118" t="s">
        <v>6</v>
      </c>
      <c r="D1118" t="s">
        <v>104</v>
      </c>
      <c r="E1118" t="s">
        <v>17</v>
      </c>
      <c r="F1118" s="7">
        <v>44798</v>
      </c>
      <c r="G1118" s="4">
        <v>1806</v>
      </c>
      <c r="H1118">
        <v>712</v>
      </c>
      <c r="I1118" t="str">
        <f>TRIM(shipments[[#This Row],[Geography]])</f>
        <v>Australia</v>
      </c>
      <c r="J1118">
        <f>shipments[[#This Row],[Boxes]]*_xlfn.XLOOKUP(shipments[[#This Row],[Product]],products[Product], products[Cost per box])</f>
        <v>4492.7199999999993</v>
      </c>
    </row>
    <row r="1119" spans="3:10" x14ac:dyDescent="0.3">
      <c r="C1119" t="s">
        <v>7</v>
      </c>
      <c r="D1119" t="s">
        <v>39</v>
      </c>
      <c r="E1119" t="s">
        <v>22</v>
      </c>
      <c r="F1119" s="7">
        <v>44841</v>
      </c>
      <c r="G1119" s="4">
        <v>945</v>
      </c>
      <c r="H1119">
        <v>152</v>
      </c>
      <c r="I1119" t="str">
        <f>TRIM(shipments[[#This Row],[Geography]])</f>
        <v>UK</v>
      </c>
      <c r="J1119">
        <f>shipments[[#This Row],[Boxes]]*_xlfn.XLOOKUP(shipments[[#This Row],[Product]],products[Product], products[Cost per box])</f>
        <v>1554.96</v>
      </c>
    </row>
    <row r="1120" spans="3:10" x14ac:dyDescent="0.3">
      <c r="C1120" t="s">
        <v>70</v>
      </c>
      <c r="D1120" t="s">
        <v>34</v>
      </c>
      <c r="E1120" t="s">
        <v>19</v>
      </c>
      <c r="F1120" s="7">
        <v>45127</v>
      </c>
      <c r="G1120" s="4">
        <v>8288</v>
      </c>
      <c r="H1120">
        <v>452</v>
      </c>
      <c r="I1120" t="str">
        <f>TRIM(shipments[[#This Row],[Geography]])</f>
        <v>India</v>
      </c>
      <c r="J1120">
        <f>shipments[[#This Row],[Boxes]]*_xlfn.XLOOKUP(shipments[[#This Row],[Product]],products[Product], products[Cost per box])</f>
        <v>3493.96</v>
      </c>
    </row>
    <row r="1121" spans="3:10" x14ac:dyDescent="0.3">
      <c r="C1121" t="s">
        <v>70</v>
      </c>
      <c r="D1121" t="s">
        <v>35</v>
      </c>
      <c r="E1121" t="s">
        <v>14</v>
      </c>
      <c r="F1121" s="7">
        <v>44974</v>
      </c>
      <c r="G1121" s="4">
        <v>1393</v>
      </c>
      <c r="H1121">
        <v>152</v>
      </c>
      <c r="I1121" t="str">
        <f>TRIM(shipments[[#This Row],[Geography]])</f>
        <v>USA</v>
      </c>
      <c r="J1121">
        <f>shipments[[#This Row],[Boxes]]*_xlfn.XLOOKUP(shipments[[#This Row],[Product]],products[Product], products[Cost per box])</f>
        <v>1136.96</v>
      </c>
    </row>
    <row r="1122" spans="3:10" x14ac:dyDescent="0.3">
      <c r="C1122" t="s">
        <v>95</v>
      </c>
      <c r="D1122" t="s">
        <v>35</v>
      </c>
      <c r="E1122" t="s">
        <v>20</v>
      </c>
      <c r="F1122" s="7">
        <v>45131</v>
      </c>
      <c r="G1122" s="4">
        <v>1407</v>
      </c>
      <c r="H1122">
        <v>389</v>
      </c>
      <c r="I1122" t="str">
        <f>TRIM(shipments[[#This Row],[Geography]])</f>
        <v>USA</v>
      </c>
      <c r="J1122">
        <f>shipments[[#This Row],[Boxes]]*_xlfn.XLOOKUP(shipments[[#This Row],[Product]],products[Product], products[Cost per box])</f>
        <v>1431.52</v>
      </c>
    </row>
    <row r="1123" spans="3:10" x14ac:dyDescent="0.3">
      <c r="C1123" t="s">
        <v>3</v>
      </c>
      <c r="D1123" t="s">
        <v>35</v>
      </c>
      <c r="E1123" t="s">
        <v>27</v>
      </c>
      <c r="F1123" s="7">
        <v>45013</v>
      </c>
      <c r="G1123" s="4">
        <v>966</v>
      </c>
      <c r="H1123">
        <v>203</v>
      </c>
      <c r="I1123" t="str">
        <f>TRIM(shipments[[#This Row],[Geography]])</f>
        <v>USA</v>
      </c>
      <c r="J1123">
        <f>shipments[[#This Row],[Boxes]]*_xlfn.XLOOKUP(shipments[[#This Row],[Product]],products[Product], products[Cost per box])</f>
        <v>1942.71</v>
      </c>
    </row>
    <row r="1124" spans="3:10" x14ac:dyDescent="0.3">
      <c r="C1124" t="s">
        <v>5</v>
      </c>
      <c r="D1124" t="s">
        <v>34</v>
      </c>
      <c r="E1124" t="s">
        <v>18</v>
      </c>
      <c r="F1124" s="7">
        <v>45118</v>
      </c>
      <c r="G1124" s="4">
        <v>4935</v>
      </c>
      <c r="H1124">
        <v>206</v>
      </c>
      <c r="I1124" t="str">
        <f>TRIM(shipments[[#This Row],[Geography]])</f>
        <v>India</v>
      </c>
      <c r="J1124">
        <f>shipments[[#This Row],[Boxes]]*_xlfn.XLOOKUP(shipments[[#This Row],[Product]],products[Product], products[Cost per box])</f>
        <v>2047.6399999999999</v>
      </c>
    </row>
    <row r="1125" spans="3:10" x14ac:dyDescent="0.3">
      <c r="C1125" t="s">
        <v>3</v>
      </c>
      <c r="D1125" t="s">
        <v>35</v>
      </c>
      <c r="E1125" t="s">
        <v>15</v>
      </c>
      <c r="F1125" s="7">
        <v>44943</v>
      </c>
      <c r="G1125" s="4">
        <v>12005</v>
      </c>
      <c r="H1125">
        <v>445</v>
      </c>
      <c r="I1125" t="str">
        <f>TRIM(shipments[[#This Row],[Geography]])</f>
        <v>USA</v>
      </c>
      <c r="J1125">
        <f>shipments[[#This Row],[Boxes]]*_xlfn.XLOOKUP(shipments[[#This Row],[Product]],products[Product], products[Cost per box])</f>
        <v>1713.25</v>
      </c>
    </row>
    <row r="1126" spans="3:10" x14ac:dyDescent="0.3">
      <c r="C1126" t="s">
        <v>9</v>
      </c>
      <c r="D1126" t="s">
        <v>35</v>
      </c>
      <c r="E1126" t="s">
        <v>27</v>
      </c>
      <c r="F1126" s="7">
        <v>44929</v>
      </c>
      <c r="G1126" s="4">
        <v>301</v>
      </c>
      <c r="H1126">
        <v>522</v>
      </c>
      <c r="I1126" t="str">
        <f>TRIM(shipments[[#This Row],[Geography]])</f>
        <v>USA</v>
      </c>
      <c r="J1126">
        <f>shipments[[#This Row],[Boxes]]*_xlfn.XLOOKUP(shipments[[#This Row],[Product]],products[Product], products[Cost per box])</f>
        <v>4995.54</v>
      </c>
    </row>
    <row r="1127" spans="3:10" x14ac:dyDescent="0.3">
      <c r="C1127" t="s">
        <v>75</v>
      </c>
      <c r="D1127" t="s">
        <v>34</v>
      </c>
      <c r="E1127" t="s">
        <v>13</v>
      </c>
      <c r="F1127" s="7">
        <v>45091</v>
      </c>
      <c r="G1127" s="4">
        <v>1841</v>
      </c>
      <c r="H1127">
        <v>519</v>
      </c>
      <c r="I1127" t="str">
        <f>TRIM(shipments[[#This Row],[Geography]])</f>
        <v>India</v>
      </c>
      <c r="J1127">
        <f>shipments[[#This Row],[Boxes]]*_xlfn.XLOOKUP(shipments[[#This Row],[Product]],products[Product], products[Cost per box])</f>
        <v>2729.94</v>
      </c>
    </row>
    <row r="1128" spans="3:10" x14ac:dyDescent="0.3">
      <c r="C1128" t="s">
        <v>75</v>
      </c>
      <c r="D1128" t="s">
        <v>101</v>
      </c>
      <c r="E1128" t="s">
        <v>28</v>
      </c>
      <c r="F1128" s="7">
        <v>44728</v>
      </c>
      <c r="G1128" s="4">
        <v>4081</v>
      </c>
      <c r="H1128">
        <v>227</v>
      </c>
      <c r="I1128" t="str">
        <f>TRIM(shipments[[#This Row],[Geography]])</f>
        <v>USA</v>
      </c>
      <c r="J1128">
        <f>shipments[[#This Row],[Boxes]]*_xlfn.XLOOKUP(shipments[[#This Row],[Product]],products[Product], products[Cost per box])</f>
        <v>1913.61</v>
      </c>
    </row>
    <row r="1129" spans="3:10" x14ac:dyDescent="0.3">
      <c r="C1129" t="s">
        <v>65</v>
      </c>
      <c r="D1129" t="s">
        <v>102</v>
      </c>
      <c r="E1129" t="s">
        <v>17</v>
      </c>
      <c r="F1129" s="7">
        <v>44841</v>
      </c>
      <c r="G1129" s="4">
        <v>3122</v>
      </c>
      <c r="H1129">
        <v>182</v>
      </c>
      <c r="I1129" t="str">
        <f>TRIM(shipments[[#This Row],[Geography]])</f>
        <v>New Zealand</v>
      </c>
      <c r="J1129">
        <f>shipments[[#This Row],[Boxes]]*_xlfn.XLOOKUP(shipments[[#This Row],[Product]],products[Product], products[Cost per box])</f>
        <v>1148.4199999999998</v>
      </c>
    </row>
    <row r="1130" spans="3:10" x14ac:dyDescent="0.3">
      <c r="C1130" t="s">
        <v>74</v>
      </c>
      <c r="D1130" t="s">
        <v>105</v>
      </c>
      <c r="E1130" t="s">
        <v>25</v>
      </c>
      <c r="F1130" s="7">
        <v>44682</v>
      </c>
      <c r="G1130" s="4"/>
      <c r="H1130">
        <v>215</v>
      </c>
      <c r="I1130" t="str">
        <f>TRIM(shipments[[#This Row],[Geography]])</f>
        <v>Canada</v>
      </c>
      <c r="J1130">
        <f>shipments[[#This Row],[Boxes]]*_xlfn.XLOOKUP(shipments[[#This Row],[Product]],products[Product], products[Cost per box])</f>
        <v>1382.45</v>
      </c>
    </row>
    <row r="1131" spans="3:10" x14ac:dyDescent="0.3">
      <c r="C1131" t="s">
        <v>6</v>
      </c>
      <c r="D1131" t="s">
        <v>35</v>
      </c>
      <c r="E1131" t="s">
        <v>30</v>
      </c>
      <c r="F1131" s="7">
        <v>44868</v>
      </c>
      <c r="G1131" s="4">
        <v>2492</v>
      </c>
      <c r="H1131">
        <v>149</v>
      </c>
      <c r="I1131" t="str">
        <f>TRIM(shipments[[#This Row],[Geography]])</f>
        <v>USA</v>
      </c>
      <c r="J1131">
        <f>shipments[[#This Row],[Boxes]]*_xlfn.XLOOKUP(shipments[[#This Row],[Product]],products[Product], products[Cost per box])</f>
        <v>750.96</v>
      </c>
    </row>
    <row r="1132" spans="3:10" x14ac:dyDescent="0.3">
      <c r="C1132" t="s">
        <v>71</v>
      </c>
      <c r="D1132" t="s">
        <v>36</v>
      </c>
      <c r="E1132" t="s">
        <v>31</v>
      </c>
      <c r="F1132" s="7">
        <v>45113</v>
      </c>
      <c r="G1132" s="4">
        <v>9443</v>
      </c>
      <c r="H1132">
        <v>56</v>
      </c>
      <c r="I1132" t="str">
        <f>TRIM(shipments[[#This Row],[Geography]])</f>
        <v>Canada</v>
      </c>
      <c r="J1132">
        <f>shipments[[#This Row],[Boxes]]*_xlfn.XLOOKUP(shipments[[#This Row],[Product]],products[Product], products[Cost per box])</f>
        <v>154.56</v>
      </c>
    </row>
    <row r="1133" spans="3:10" x14ac:dyDescent="0.3">
      <c r="C1133" t="s">
        <v>91</v>
      </c>
      <c r="D1133" t="s">
        <v>38</v>
      </c>
      <c r="E1133" t="s">
        <v>28</v>
      </c>
      <c r="F1133" s="7">
        <v>44965</v>
      </c>
      <c r="G1133" s="4">
        <v>4186</v>
      </c>
      <c r="H1133">
        <v>156</v>
      </c>
      <c r="I1133" t="str">
        <f>TRIM(shipments[[#This Row],[Geography]])</f>
        <v>Australia</v>
      </c>
      <c r="J1133">
        <f>shipments[[#This Row],[Boxes]]*_xlfn.XLOOKUP(shipments[[#This Row],[Product]],products[Product], products[Cost per box])</f>
        <v>1315.08</v>
      </c>
    </row>
    <row r="1134" spans="3:10" x14ac:dyDescent="0.3">
      <c r="C1134" t="s">
        <v>66</v>
      </c>
      <c r="D1134" t="s">
        <v>39</v>
      </c>
      <c r="E1134" t="s">
        <v>15</v>
      </c>
      <c r="F1134" s="7">
        <v>44883</v>
      </c>
      <c r="G1134" s="4">
        <v>4802</v>
      </c>
      <c r="H1134">
        <v>655</v>
      </c>
      <c r="I1134" t="str">
        <f>TRIM(shipments[[#This Row],[Geography]])</f>
        <v>UK</v>
      </c>
      <c r="J1134">
        <f>shipments[[#This Row],[Boxes]]*_xlfn.XLOOKUP(shipments[[#This Row],[Product]],products[Product], products[Cost per box])</f>
        <v>2521.75</v>
      </c>
    </row>
    <row r="1135" spans="3:10" x14ac:dyDescent="0.3">
      <c r="C1135" t="s">
        <v>65</v>
      </c>
      <c r="D1135" t="s">
        <v>100</v>
      </c>
      <c r="E1135" t="s">
        <v>33</v>
      </c>
      <c r="F1135" s="7">
        <v>44691</v>
      </c>
      <c r="G1135" s="4">
        <v>5453</v>
      </c>
      <c r="H1135">
        <v>322</v>
      </c>
      <c r="I1135" t="str">
        <f>TRIM(shipments[[#This Row],[Geography]])</f>
        <v>India</v>
      </c>
      <c r="J1135">
        <f>shipments[[#This Row],[Boxes]]*_xlfn.XLOOKUP(shipments[[#This Row],[Product]],products[Product], products[Cost per box])</f>
        <v>853.3</v>
      </c>
    </row>
    <row r="1136" spans="3:10" x14ac:dyDescent="0.3">
      <c r="C1136" t="s">
        <v>91</v>
      </c>
      <c r="D1136" t="s">
        <v>34</v>
      </c>
      <c r="E1136" t="s">
        <v>4</v>
      </c>
      <c r="F1136" s="7">
        <v>44985</v>
      </c>
      <c r="G1136" s="4">
        <v>6174</v>
      </c>
      <c r="H1136">
        <v>238</v>
      </c>
      <c r="I1136" t="str">
        <f>TRIM(shipments[[#This Row],[Geography]])</f>
        <v>India</v>
      </c>
      <c r="J1136">
        <f>shipments[[#This Row],[Boxes]]*_xlfn.XLOOKUP(shipments[[#This Row],[Product]],products[Product], products[Cost per box])</f>
        <v>1225.7</v>
      </c>
    </row>
    <row r="1137" spans="3:10" x14ac:dyDescent="0.3">
      <c r="C1137" t="s">
        <v>2</v>
      </c>
      <c r="D1137" t="s">
        <v>38</v>
      </c>
      <c r="E1137" t="s">
        <v>33</v>
      </c>
      <c r="F1137" s="7">
        <v>44931</v>
      </c>
      <c r="G1137" s="4">
        <v>4564</v>
      </c>
      <c r="H1137">
        <v>181</v>
      </c>
      <c r="I1137" t="str">
        <f>TRIM(shipments[[#This Row],[Geography]])</f>
        <v>Australia</v>
      </c>
      <c r="J1137">
        <f>shipments[[#This Row],[Boxes]]*_xlfn.XLOOKUP(shipments[[#This Row],[Product]],products[Product], products[Cost per box])</f>
        <v>479.65</v>
      </c>
    </row>
    <row r="1138" spans="3:10" x14ac:dyDescent="0.3">
      <c r="C1138" t="s">
        <v>72</v>
      </c>
      <c r="D1138" t="s">
        <v>38</v>
      </c>
      <c r="E1138" t="s">
        <v>31</v>
      </c>
      <c r="F1138" s="7">
        <v>44964</v>
      </c>
      <c r="G1138" s="4">
        <v>28</v>
      </c>
      <c r="H1138">
        <v>2</v>
      </c>
      <c r="I1138" t="str">
        <f>TRIM(shipments[[#This Row],[Geography]])</f>
        <v>Australia</v>
      </c>
      <c r="J1138">
        <f>shipments[[#This Row],[Boxes]]*_xlfn.XLOOKUP(shipments[[#This Row],[Product]],products[Product], products[Cost per box])</f>
        <v>5.52</v>
      </c>
    </row>
    <row r="1139" spans="3:10" x14ac:dyDescent="0.3">
      <c r="C1139" t="s">
        <v>73</v>
      </c>
      <c r="D1139" t="s">
        <v>34</v>
      </c>
      <c r="E1139" t="s">
        <v>13</v>
      </c>
      <c r="F1139" s="7">
        <v>45022</v>
      </c>
      <c r="G1139" s="4">
        <v>2429</v>
      </c>
      <c r="H1139">
        <v>789</v>
      </c>
      <c r="I1139" t="str">
        <f>TRIM(shipments[[#This Row],[Geography]])</f>
        <v>India</v>
      </c>
      <c r="J1139">
        <f>shipments[[#This Row],[Boxes]]*_xlfn.XLOOKUP(shipments[[#This Row],[Product]],products[Product], products[Cost per box])</f>
        <v>4150.1399999999994</v>
      </c>
    </row>
    <row r="1140" spans="3:10" x14ac:dyDescent="0.3">
      <c r="C1140" t="s">
        <v>68</v>
      </c>
      <c r="D1140" t="s">
        <v>110</v>
      </c>
      <c r="E1140" t="s">
        <v>14</v>
      </c>
      <c r="F1140" s="7">
        <v>44672</v>
      </c>
      <c r="G1140" s="4">
        <v>2310</v>
      </c>
      <c r="H1140">
        <v>612</v>
      </c>
      <c r="I1140" t="str">
        <f>TRIM(shipments[[#This Row],[Geography]])</f>
        <v>UK</v>
      </c>
      <c r="J1140">
        <f>shipments[[#This Row],[Boxes]]*_xlfn.XLOOKUP(shipments[[#This Row],[Product]],products[Product], products[Cost per box])</f>
        <v>4577.76</v>
      </c>
    </row>
    <row r="1141" spans="3:10" x14ac:dyDescent="0.3">
      <c r="C1141" t="s">
        <v>64</v>
      </c>
      <c r="D1141" t="s">
        <v>114</v>
      </c>
      <c r="E1141" t="s">
        <v>15</v>
      </c>
      <c r="F1141" s="7">
        <v>44916</v>
      </c>
      <c r="G1141" s="4">
        <v>1582</v>
      </c>
      <c r="H1141">
        <v>220</v>
      </c>
      <c r="I1141" t="str">
        <f>TRIM(shipments[[#This Row],[Geography]])</f>
        <v>Canada</v>
      </c>
      <c r="J1141">
        <f>shipments[[#This Row],[Boxes]]*_xlfn.XLOOKUP(shipments[[#This Row],[Product]],products[Product], products[Cost per box])</f>
        <v>847</v>
      </c>
    </row>
    <row r="1142" spans="3:10" x14ac:dyDescent="0.3">
      <c r="C1142" t="s">
        <v>69</v>
      </c>
      <c r="D1142" t="s">
        <v>39</v>
      </c>
      <c r="E1142" t="s">
        <v>24</v>
      </c>
      <c r="F1142" s="7">
        <v>45040</v>
      </c>
      <c r="G1142" s="4"/>
      <c r="H1142">
        <v>22</v>
      </c>
      <c r="I1142" t="str">
        <f>TRIM(shipments[[#This Row],[Geography]])</f>
        <v>UK</v>
      </c>
      <c r="J1142">
        <f>shipments[[#This Row],[Boxes]]*_xlfn.XLOOKUP(shipments[[#This Row],[Product]],products[Product], products[Cost per box])</f>
        <v>231.22</v>
      </c>
    </row>
    <row r="1143" spans="3:10" x14ac:dyDescent="0.3">
      <c r="C1143" t="s">
        <v>70</v>
      </c>
      <c r="D1143" t="s">
        <v>36</v>
      </c>
      <c r="E1143" t="s">
        <v>28</v>
      </c>
      <c r="F1143" s="7">
        <v>44771</v>
      </c>
      <c r="G1143" s="4">
        <v>11529</v>
      </c>
      <c r="H1143">
        <v>424</v>
      </c>
      <c r="I1143" t="str">
        <f>TRIM(shipments[[#This Row],[Geography]])</f>
        <v>Canada</v>
      </c>
      <c r="J1143">
        <f>shipments[[#This Row],[Boxes]]*_xlfn.XLOOKUP(shipments[[#This Row],[Product]],products[Product], products[Cost per box])</f>
        <v>3574.3199999999997</v>
      </c>
    </row>
    <row r="1144" spans="3:10" x14ac:dyDescent="0.3">
      <c r="C1144" t="s">
        <v>2</v>
      </c>
      <c r="D1144" t="s">
        <v>98</v>
      </c>
      <c r="E1144" t="s">
        <v>29</v>
      </c>
      <c r="F1144" s="7">
        <v>44888</v>
      </c>
      <c r="G1144" s="4">
        <v>1106</v>
      </c>
      <c r="H1144">
        <v>27</v>
      </c>
      <c r="I1144" t="str">
        <f>TRIM(shipments[[#This Row],[Geography]])</f>
        <v>UK</v>
      </c>
      <c r="J1144">
        <f>shipments[[#This Row],[Boxes]]*_xlfn.XLOOKUP(shipments[[#This Row],[Product]],products[Product], products[Cost per box])</f>
        <v>183.6</v>
      </c>
    </row>
    <row r="1145" spans="3:10" x14ac:dyDescent="0.3">
      <c r="C1145" t="s">
        <v>2</v>
      </c>
      <c r="D1145" t="s">
        <v>35</v>
      </c>
      <c r="E1145" t="s">
        <v>23</v>
      </c>
      <c r="F1145" s="7">
        <v>45061</v>
      </c>
      <c r="G1145" s="4">
        <v>2002</v>
      </c>
      <c r="H1145">
        <v>1724</v>
      </c>
      <c r="I1145" t="str">
        <f>TRIM(shipments[[#This Row],[Geography]])</f>
        <v>USA</v>
      </c>
      <c r="J1145">
        <f>shipments[[#This Row],[Boxes]]*_xlfn.XLOOKUP(shipments[[#This Row],[Product]],products[Product], products[Cost per box])</f>
        <v>8171.76</v>
      </c>
    </row>
    <row r="1146" spans="3:10" x14ac:dyDescent="0.3">
      <c r="C1146" t="s">
        <v>69</v>
      </c>
      <c r="D1146" t="s">
        <v>38</v>
      </c>
      <c r="E1146" t="s">
        <v>29</v>
      </c>
      <c r="F1146" s="7">
        <v>45090</v>
      </c>
      <c r="G1146" s="4">
        <v>9436</v>
      </c>
      <c r="H1146">
        <v>2049</v>
      </c>
      <c r="I1146" t="str">
        <f>TRIM(shipments[[#This Row],[Geography]])</f>
        <v>Australia</v>
      </c>
      <c r="J1146">
        <f>shipments[[#This Row],[Boxes]]*_xlfn.XLOOKUP(shipments[[#This Row],[Product]],products[Product], products[Cost per box])</f>
        <v>13933.199999999999</v>
      </c>
    </row>
    <row r="1147" spans="3:10" x14ac:dyDescent="0.3">
      <c r="C1147" t="s">
        <v>69</v>
      </c>
      <c r="D1147" t="s">
        <v>35</v>
      </c>
      <c r="E1147" t="s">
        <v>31</v>
      </c>
      <c r="F1147" s="7">
        <v>45113</v>
      </c>
      <c r="G1147" s="4"/>
      <c r="H1147">
        <v>660</v>
      </c>
      <c r="I1147" t="str">
        <f>TRIM(shipments[[#This Row],[Geography]])</f>
        <v>USA</v>
      </c>
      <c r="J1147">
        <f>shipments[[#This Row],[Boxes]]*_xlfn.XLOOKUP(shipments[[#This Row],[Product]],products[Product], products[Cost per box])</f>
        <v>1821.6</v>
      </c>
    </row>
    <row r="1148" spans="3:10" x14ac:dyDescent="0.3">
      <c r="C1148" t="s">
        <v>6</v>
      </c>
      <c r="D1148" t="s">
        <v>101</v>
      </c>
      <c r="E1148" t="s">
        <v>19</v>
      </c>
      <c r="F1148" s="7">
        <v>44881</v>
      </c>
      <c r="G1148" s="4">
        <v>588</v>
      </c>
      <c r="H1148">
        <v>669</v>
      </c>
      <c r="I1148" t="str">
        <f>TRIM(shipments[[#This Row],[Geography]])</f>
        <v>USA</v>
      </c>
      <c r="J1148">
        <f>shipments[[#This Row],[Boxes]]*_xlfn.XLOOKUP(shipments[[#This Row],[Product]],products[Product], products[Cost per box])</f>
        <v>5171.37</v>
      </c>
    </row>
    <row r="1149" spans="3:10" x14ac:dyDescent="0.3">
      <c r="C1149" t="s">
        <v>68</v>
      </c>
      <c r="D1149" t="s">
        <v>37</v>
      </c>
      <c r="E1149" t="s">
        <v>20</v>
      </c>
      <c r="F1149" s="7">
        <v>45142</v>
      </c>
      <c r="G1149" s="4">
        <v>7931</v>
      </c>
      <c r="H1149">
        <v>567</v>
      </c>
      <c r="I1149" t="str">
        <f>TRIM(shipments[[#This Row],[Geography]])</f>
        <v>New Zealand</v>
      </c>
      <c r="J1149">
        <f>shipments[[#This Row],[Boxes]]*_xlfn.XLOOKUP(shipments[[#This Row],[Product]],products[Product], products[Cost per box])</f>
        <v>2086.56</v>
      </c>
    </row>
    <row r="1150" spans="3:10" x14ac:dyDescent="0.3">
      <c r="C1150" t="s">
        <v>10</v>
      </c>
      <c r="D1150" t="s">
        <v>36</v>
      </c>
      <c r="E1150" t="s">
        <v>14</v>
      </c>
      <c r="F1150" s="7">
        <v>45058</v>
      </c>
      <c r="G1150" s="4">
        <v>2436</v>
      </c>
      <c r="H1150">
        <v>516</v>
      </c>
      <c r="I1150" t="str">
        <f>TRIM(shipments[[#This Row],[Geography]])</f>
        <v>Canada</v>
      </c>
      <c r="J1150">
        <f>shipments[[#This Row],[Boxes]]*_xlfn.XLOOKUP(shipments[[#This Row],[Product]],products[Product], products[Cost per box])</f>
        <v>3859.6800000000003</v>
      </c>
    </row>
    <row r="1151" spans="3:10" x14ac:dyDescent="0.3">
      <c r="C1151" t="s">
        <v>74</v>
      </c>
      <c r="D1151" t="s">
        <v>34</v>
      </c>
      <c r="E1151" t="s">
        <v>13</v>
      </c>
      <c r="F1151" s="7">
        <v>44944</v>
      </c>
      <c r="G1151" s="4">
        <v>4256</v>
      </c>
      <c r="H1151">
        <v>165</v>
      </c>
      <c r="I1151" t="str">
        <f>TRIM(shipments[[#This Row],[Geography]])</f>
        <v>India</v>
      </c>
      <c r="J1151">
        <f>shipments[[#This Row],[Boxes]]*_xlfn.XLOOKUP(shipments[[#This Row],[Product]],products[Product], products[Cost per box])</f>
        <v>867.9</v>
      </c>
    </row>
    <row r="1152" spans="3:10" x14ac:dyDescent="0.3">
      <c r="C1152" t="s">
        <v>73</v>
      </c>
      <c r="D1152" t="s">
        <v>39</v>
      </c>
      <c r="E1152" t="s">
        <v>15</v>
      </c>
      <c r="F1152" s="7">
        <v>45162</v>
      </c>
      <c r="G1152" s="4">
        <v>574</v>
      </c>
      <c r="H1152">
        <v>12</v>
      </c>
      <c r="I1152" t="str">
        <f>TRIM(shipments[[#This Row],[Geography]])</f>
        <v>UK</v>
      </c>
      <c r="J1152">
        <f>shipments[[#This Row],[Boxes]]*_xlfn.XLOOKUP(shipments[[#This Row],[Product]],products[Product], products[Cost per box])</f>
        <v>46.2</v>
      </c>
    </row>
    <row r="1153" spans="3:10" x14ac:dyDescent="0.3">
      <c r="C1153" t="s">
        <v>67</v>
      </c>
      <c r="D1153" t="s">
        <v>111</v>
      </c>
      <c r="E1153" t="s">
        <v>15</v>
      </c>
      <c r="F1153" s="7">
        <v>44691</v>
      </c>
      <c r="G1153" s="4">
        <v>294</v>
      </c>
      <c r="H1153">
        <v>33</v>
      </c>
      <c r="I1153" t="str">
        <f>TRIM(shipments[[#This Row],[Geography]])</f>
        <v>New Zealand</v>
      </c>
      <c r="J1153">
        <f>shipments[[#This Row],[Boxes]]*_xlfn.XLOOKUP(shipments[[#This Row],[Product]],products[Product], products[Cost per box])</f>
        <v>127.05</v>
      </c>
    </row>
    <row r="1154" spans="3:10" x14ac:dyDescent="0.3">
      <c r="C1154" t="s">
        <v>8</v>
      </c>
      <c r="D1154" t="s">
        <v>109</v>
      </c>
      <c r="E1154" t="s">
        <v>13</v>
      </c>
      <c r="F1154" s="7">
        <v>44835</v>
      </c>
      <c r="G1154" s="4">
        <v>1050</v>
      </c>
      <c r="H1154">
        <v>274</v>
      </c>
      <c r="I1154" t="str">
        <f>TRIM(shipments[[#This Row],[Geography]])</f>
        <v>India</v>
      </c>
      <c r="J1154">
        <f>shipments[[#This Row],[Boxes]]*_xlfn.XLOOKUP(shipments[[#This Row],[Product]],products[Product], products[Cost per box])</f>
        <v>1441.24</v>
      </c>
    </row>
    <row r="1155" spans="3:10" x14ac:dyDescent="0.3">
      <c r="C1155" t="s">
        <v>71</v>
      </c>
      <c r="D1155" t="s">
        <v>35</v>
      </c>
      <c r="E1155" t="s">
        <v>30</v>
      </c>
      <c r="F1155" s="7">
        <v>45098</v>
      </c>
      <c r="G1155" s="4">
        <v>2527</v>
      </c>
      <c r="H1155">
        <v>138</v>
      </c>
      <c r="I1155" t="str">
        <f>TRIM(shipments[[#This Row],[Geography]])</f>
        <v>USA</v>
      </c>
      <c r="J1155">
        <f>shipments[[#This Row],[Boxes]]*_xlfn.XLOOKUP(shipments[[#This Row],[Product]],products[Product], products[Cost per box])</f>
        <v>695.52</v>
      </c>
    </row>
    <row r="1156" spans="3:10" x14ac:dyDescent="0.3">
      <c r="C1156" t="s">
        <v>72</v>
      </c>
      <c r="D1156" t="s">
        <v>36</v>
      </c>
      <c r="E1156" t="s">
        <v>33</v>
      </c>
      <c r="F1156" s="7">
        <v>45161</v>
      </c>
      <c r="G1156" s="4"/>
      <c r="H1156">
        <v>460</v>
      </c>
      <c r="I1156" t="str">
        <f>TRIM(shipments[[#This Row],[Geography]])</f>
        <v>Canada</v>
      </c>
      <c r="J1156">
        <f>shipments[[#This Row],[Boxes]]*_xlfn.XLOOKUP(shipments[[#This Row],[Product]],products[Product], products[Cost per box])</f>
        <v>1219</v>
      </c>
    </row>
    <row r="1157" spans="3:10" x14ac:dyDescent="0.3">
      <c r="C1157" t="s">
        <v>65</v>
      </c>
      <c r="D1157" t="s">
        <v>109</v>
      </c>
      <c r="E1157" t="s">
        <v>21</v>
      </c>
      <c r="F1157" s="7">
        <v>44691</v>
      </c>
      <c r="G1157" s="4">
        <v>2359</v>
      </c>
      <c r="H1157">
        <v>114</v>
      </c>
      <c r="I1157" t="str">
        <f>TRIM(shipments[[#This Row],[Geography]])</f>
        <v>India</v>
      </c>
      <c r="J1157">
        <f>shipments[[#This Row],[Boxes]]*_xlfn.XLOOKUP(shipments[[#This Row],[Product]],products[Product], products[Cost per box])</f>
        <v>937.08</v>
      </c>
    </row>
    <row r="1158" spans="3:10" x14ac:dyDescent="0.3">
      <c r="C1158" t="s">
        <v>67</v>
      </c>
      <c r="D1158" t="s">
        <v>38</v>
      </c>
      <c r="E1158" t="s">
        <v>31</v>
      </c>
      <c r="F1158" s="7">
        <v>44919</v>
      </c>
      <c r="G1158" s="4">
        <v>1729</v>
      </c>
      <c r="H1158">
        <v>502</v>
      </c>
      <c r="I1158" t="str">
        <f>TRIM(shipments[[#This Row],[Geography]])</f>
        <v>Australia</v>
      </c>
      <c r="J1158">
        <f>shipments[[#This Row],[Boxes]]*_xlfn.XLOOKUP(shipments[[#This Row],[Product]],products[Product], products[Cost per box])</f>
        <v>1385.52</v>
      </c>
    </row>
    <row r="1159" spans="3:10" x14ac:dyDescent="0.3">
      <c r="C1159" t="s">
        <v>70</v>
      </c>
      <c r="D1159" t="s">
        <v>37</v>
      </c>
      <c r="E1159" t="s">
        <v>19</v>
      </c>
      <c r="F1159" s="7">
        <v>45079</v>
      </c>
      <c r="G1159" s="4">
        <v>1428</v>
      </c>
      <c r="H1159">
        <v>286</v>
      </c>
      <c r="I1159" t="str">
        <f>TRIM(shipments[[#This Row],[Geography]])</f>
        <v>New Zealand</v>
      </c>
      <c r="J1159">
        <f>shipments[[#This Row],[Boxes]]*_xlfn.XLOOKUP(shipments[[#This Row],[Product]],products[Product], products[Cost per box])</f>
        <v>2210.7800000000002</v>
      </c>
    </row>
    <row r="1160" spans="3:10" x14ac:dyDescent="0.3">
      <c r="C1160" t="s">
        <v>68</v>
      </c>
      <c r="D1160" t="s">
        <v>100</v>
      </c>
      <c r="E1160" t="s">
        <v>17</v>
      </c>
      <c r="F1160" s="7">
        <v>44877</v>
      </c>
      <c r="G1160" s="4">
        <v>1043</v>
      </c>
      <c r="H1160">
        <v>442</v>
      </c>
      <c r="I1160" t="str">
        <f>TRIM(shipments[[#This Row],[Geography]])</f>
        <v>India</v>
      </c>
      <c r="J1160">
        <f>shipments[[#This Row],[Boxes]]*_xlfn.XLOOKUP(shipments[[#This Row],[Product]],products[Product], products[Cost per box])</f>
        <v>2789.02</v>
      </c>
    </row>
    <row r="1161" spans="3:10" x14ac:dyDescent="0.3">
      <c r="C1161" t="s">
        <v>65</v>
      </c>
      <c r="D1161" t="s">
        <v>34</v>
      </c>
      <c r="E1161" t="s">
        <v>15</v>
      </c>
      <c r="F1161" s="7">
        <v>44807</v>
      </c>
      <c r="G1161" s="4">
        <v>371</v>
      </c>
      <c r="H1161">
        <v>83</v>
      </c>
      <c r="I1161" t="str">
        <f>TRIM(shipments[[#This Row],[Geography]])</f>
        <v>India</v>
      </c>
      <c r="J1161">
        <f>shipments[[#This Row],[Boxes]]*_xlfn.XLOOKUP(shipments[[#This Row],[Product]],products[Product], products[Cost per box])</f>
        <v>319.55</v>
      </c>
    </row>
    <row r="1162" spans="3:10" x14ac:dyDescent="0.3">
      <c r="C1162" t="s">
        <v>94</v>
      </c>
      <c r="D1162" t="s">
        <v>36</v>
      </c>
      <c r="E1162" t="s">
        <v>31</v>
      </c>
      <c r="F1162" s="7">
        <v>45147</v>
      </c>
      <c r="G1162" s="4">
        <v>938</v>
      </c>
      <c r="H1162">
        <v>94</v>
      </c>
      <c r="I1162" t="str">
        <f>TRIM(shipments[[#This Row],[Geography]])</f>
        <v>Canada</v>
      </c>
      <c r="J1162">
        <f>shipments[[#This Row],[Boxes]]*_xlfn.XLOOKUP(shipments[[#This Row],[Product]],products[Product], products[Cost per box])</f>
        <v>259.44</v>
      </c>
    </row>
    <row r="1163" spans="3:10" x14ac:dyDescent="0.3">
      <c r="C1163" t="s">
        <v>64</v>
      </c>
      <c r="D1163" t="s">
        <v>110</v>
      </c>
      <c r="E1163" t="s">
        <v>29</v>
      </c>
      <c r="F1163" s="7">
        <v>44659</v>
      </c>
      <c r="G1163" s="4">
        <v>1554</v>
      </c>
      <c r="H1163">
        <v>250</v>
      </c>
      <c r="I1163" t="str">
        <f>TRIM(shipments[[#This Row],[Geography]])</f>
        <v>UK</v>
      </c>
      <c r="J1163">
        <f>shipments[[#This Row],[Boxes]]*_xlfn.XLOOKUP(shipments[[#This Row],[Product]],products[Product], products[Cost per box])</f>
        <v>1700</v>
      </c>
    </row>
    <row r="1164" spans="3:10" x14ac:dyDescent="0.3">
      <c r="C1164" t="s">
        <v>73</v>
      </c>
      <c r="D1164" t="s">
        <v>37</v>
      </c>
      <c r="E1164" t="s">
        <v>23</v>
      </c>
      <c r="F1164" s="7">
        <v>45036</v>
      </c>
      <c r="G1164" s="4">
        <v>3248</v>
      </c>
      <c r="H1164">
        <v>318</v>
      </c>
      <c r="I1164" t="str">
        <f>TRIM(shipments[[#This Row],[Geography]])</f>
        <v>New Zealand</v>
      </c>
      <c r="J1164">
        <f>shipments[[#This Row],[Boxes]]*_xlfn.XLOOKUP(shipments[[#This Row],[Product]],products[Product], products[Cost per box])</f>
        <v>1507.3200000000002</v>
      </c>
    </row>
    <row r="1165" spans="3:10" x14ac:dyDescent="0.3">
      <c r="C1165" t="s">
        <v>93</v>
      </c>
      <c r="D1165" t="s">
        <v>34</v>
      </c>
      <c r="E1165" t="s">
        <v>4</v>
      </c>
      <c r="F1165" s="7">
        <v>45043</v>
      </c>
      <c r="G1165" s="4">
        <v>5796</v>
      </c>
      <c r="H1165">
        <v>276</v>
      </c>
      <c r="I1165" t="str">
        <f>TRIM(shipments[[#This Row],[Geography]])</f>
        <v>India</v>
      </c>
      <c r="J1165">
        <f>shipments[[#This Row],[Boxes]]*_xlfn.XLOOKUP(shipments[[#This Row],[Product]],products[Product], products[Cost per box])</f>
        <v>1421.4</v>
      </c>
    </row>
    <row r="1166" spans="3:10" x14ac:dyDescent="0.3">
      <c r="C1166" t="s">
        <v>10</v>
      </c>
      <c r="D1166" t="s">
        <v>105</v>
      </c>
      <c r="E1166" t="s">
        <v>19</v>
      </c>
      <c r="F1166" s="7">
        <v>44698</v>
      </c>
      <c r="G1166" s="4">
        <v>1260</v>
      </c>
      <c r="H1166">
        <v>195</v>
      </c>
      <c r="I1166" t="str">
        <f>TRIM(shipments[[#This Row],[Geography]])</f>
        <v>Canada</v>
      </c>
      <c r="J1166">
        <f>shipments[[#This Row],[Boxes]]*_xlfn.XLOOKUP(shipments[[#This Row],[Product]],products[Product], products[Cost per box])</f>
        <v>1507.3500000000001</v>
      </c>
    </row>
    <row r="1167" spans="3:10" x14ac:dyDescent="0.3">
      <c r="C1167" t="s">
        <v>74</v>
      </c>
      <c r="D1167" t="s">
        <v>34</v>
      </c>
      <c r="E1167" t="s">
        <v>32</v>
      </c>
      <c r="F1167" s="7">
        <v>44871</v>
      </c>
      <c r="G1167" s="4">
        <v>546</v>
      </c>
      <c r="H1167">
        <v>100</v>
      </c>
      <c r="I1167" t="str">
        <f>TRIM(shipments[[#This Row],[Geography]])</f>
        <v>India</v>
      </c>
      <c r="J1167">
        <f>shipments[[#This Row],[Boxes]]*_xlfn.XLOOKUP(shipments[[#This Row],[Product]],products[Product], products[Cost per box])</f>
        <v>332</v>
      </c>
    </row>
    <row r="1168" spans="3:10" x14ac:dyDescent="0.3">
      <c r="C1168" t="s">
        <v>3</v>
      </c>
      <c r="D1168" t="s">
        <v>111</v>
      </c>
      <c r="E1168" t="s">
        <v>25</v>
      </c>
      <c r="F1168" s="7">
        <v>44673</v>
      </c>
      <c r="G1168" s="4">
        <v>2849</v>
      </c>
      <c r="H1168">
        <v>1636</v>
      </c>
      <c r="I1168" t="str">
        <f>TRIM(shipments[[#This Row],[Geography]])</f>
        <v>New Zealand</v>
      </c>
      <c r="J1168">
        <f>shipments[[#This Row],[Boxes]]*_xlfn.XLOOKUP(shipments[[#This Row],[Product]],products[Product], products[Cost per box])</f>
        <v>10519.48</v>
      </c>
    </row>
    <row r="1169" spans="3:10" x14ac:dyDescent="0.3">
      <c r="C1169" t="s">
        <v>6</v>
      </c>
      <c r="D1169" t="s">
        <v>37</v>
      </c>
      <c r="E1169" t="s">
        <v>26</v>
      </c>
      <c r="F1169" s="7">
        <v>45006</v>
      </c>
      <c r="G1169" s="4">
        <v>6419</v>
      </c>
      <c r="H1169">
        <v>415</v>
      </c>
      <c r="I1169" t="str">
        <f>TRIM(shipments[[#This Row],[Geography]])</f>
        <v>New Zealand</v>
      </c>
      <c r="J1169">
        <f>shipments[[#This Row],[Boxes]]*_xlfn.XLOOKUP(shipments[[#This Row],[Product]],products[Product], products[Cost per box])</f>
        <v>5150.1499999999996</v>
      </c>
    </row>
    <row r="1170" spans="3:10" x14ac:dyDescent="0.3">
      <c r="C1170" t="s">
        <v>5</v>
      </c>
      <c r="D1170" t="s">
        <v>34</v>
      </c>
      <c r="E1170" t="s">
        <v>27</v>
      </c>
      <c r="F1170" s="7">
        <v>45027</v>
      </c>
      <c r="G1170" s="4">
        <v>10269</v>
      </c>
      <c r="H1170">
        <v>185</v>
      </c>
      <c r="I1170" t="str">
        <f>TRIM(shipments[[#This Row],[Geography]])</f>
        <v>India</v>
      </c>
      <c r="J1170">
        <f>shipments[[#This Row],[Boxes]]*_xlfn.XLOOKUP(shipments[[#This Row],[Product]],products[Product], products[Cost per box])</f>
        <v>1770.45</v>
      </c>
    </row>
    <row r="1171" spans="3:10" x14ac:dyDescent="0.3">
      <c r="C1171" t="s">
        <v>71</v>
      </c>
      <c r="D1171" t="s">
        <v>34</v>
      </c>
      <c r="E1171" t="s">
        <v>13</v>
      </c>
      <c r="F1171" s="7">
        <v>44935</v>
      </c>
      <c r="G1171" s="4">
        <v>2170</v>
      </c>
      <c r="H1171">
        <v>66</v>
      </c>
      <c r="I1171" t="str">
        <f>TRIM(shipments[[#This Row],[Geography]])</f>
        <v>India</v>
      </c>
      <c r="J1171">
        <f>shipments[[#This Row],[Boxes]]*_xlfn.XLOOKUP(shipments[[#This Row],[Product]],products[Product], products[Cost per box])</f>
        <v>347.15999999999997</v>
      </c>
    </row>
    <row r="1172" spans="3:10" x14ac:dyDescent="0.3">
      <c r="C1172" t="s">
        <v>9</v>
      </c>
      <c r="D1172" t="s">
        <v>107</v>
      </c>
      <c r="E1172" t="s">
        <v>30</v>
      </c>
      <c r="F1172" s="7">
        <v>44885</v>
      </c>
      <c r="G1172" s="4">
        <v>1407</v>
      </c>
      <c r="H1172">
        <v>105</v>
      </c>
      <c r="I1172" t="str">
        <f>TRIM(shipments[[#This Row],[Geography]])</f>
        <v>UK</v>
      </c>
      <c r="J1172">
        <f>shipments[[#This Row],[Boxes]]*_xlfn.XLOOKUP(shipments[[#This Row],[Product]],products[Product], products[Cost per box])</f>
        <v>529.20000000000005</v>
      </c>
    </row>
    <row r="1173" spans="3:10" x14ac:dyDescent="0.3">
      <c r="C1173" t="s">
        <v>3</v>
      </c>
      <c r="D1173" t="s">
        <v>38</v>
      </c>
      <c r="E1173" t="s">
        <v>14</v>
      </c>
      <c r="F1173" s="7">
        <v>45140</v>
      </c>
      <c r="G1173" s="4">
        <v>1897</v>
      </c>
      <c r="H1173">
        <v>263</v>
      </c>
      <c r="I1173" t="str">
        <f>TRIM(shipments[[#This Row],[Geography]])</f>
        <v>Australia</v>
      </c>
      <c r="J1173">
        <f>shipments[[#This Row],[Boxes]]*_xlfn.XLOOKUP(shipments[[#This Row],[Product]],products[Product], products[Cost per box])</f>
        <v>1967.24</v>
      </c>
    </row>
    <row r="1174" spans="3:10" x14ac:dyDescent="0.3">
      <c r="C1174" t="s">
        <v>10</v>
      </c>
      <c r="D1174" t="s">
        <v>38</v>
      </c>
      <c r="E1174" t="s">
        <v>25</v>
      </c>
      <c r="F1174" s="7">
        <v>44902</v>
      </c>
      <c r="G1174" s="4">
        <v>10801</v>
      </c>
      <c r="H1174">
        <v>928</v>
      </c>
      <c r="I1174" t="str">
        <f>TRIM(shipments[[#This Row],[Geography]])</f>
        <v>Australia</v>
      </c>
      <c r="J1174">
        <f>shipments[[#This Row],[Boxes]]*_xlfn.XLOOKUP(shipments[[#This Row],[Product]],products[Product], products[Cost per box])</f>
        <v>5967.04</v>
      </c>
    </row>
    <row r="1175" spans="3:10" x14ac:dyDescent="0.3">
      <c r="C1175" t="s">
        <v>8</v>
      </c>
      <c r="D1175" t="s">
        <v>37</v>
      </c>
      <c r="E1175" t="s">
        <v>22</v>
      </c>
      <c r="F1175" s="7">
        <v>44737</v>
      </c>
      <c r="G1175" s="4">
        <v>3598</v>
      </c>
      <c r="H1175">
        <v>811</v>
      </c>
      <c r="I1175" t="str">
        <f>TRIM(shipments[[#This Row],[Geography]])</f>
        <v>New Zealand</v>
      </c>
      <c r="J1175">
        <f>shipments[[#This Row],[Boxes]]*_xlfn.XLOOKUP(shipments[[#This Row],[Product]],products[Product], products[Cost per box])</f>
        <v>8296.5300000000007</v>
      </c>
    </row>
    <row r="1176" spans="3:10" x14ac:dyDescent="0.3">
      <c r="C1176" t="s">
        <v>2</v>
      </c>
      <c r="D1176" t="s">
        <v>37</v>
      </c>
      <c r="E1176" t="s">
        <v>27</v>
      </c>
      <c r="F1176" s="7">
        <v>45075</v>
      </c>
      <c r="G1176" s="4">
        <v>5782</v>
      </c>
      <c r="H1176">
        <v>82</v>
      </c>
      <c r="I1176" t="str">
        <f>TRIM(shipments[[#This Row],[Geography]])</f>
        <v>New Zealand</v>
      </c>
      <c r="J1176">
        <f>shipments[[#This Row],[Boxes]]*_xlfn.XLOOKUP(shipments[[#This Row],[Product]],products[Product], products[Cost per box])</f>
        <v>784.74</v>
      </c>
    </row>
    <row r="1177" spans="3:10" x14ac:dyDescent="0.3">
      <c r="C1177" t="s">
        <v>67</v>
      </c>
      <c r="D1177" t="s">
        <v>113</v>
      </c>
      <c r="E1177" t="s">
        <v>29</v>
      </c>
      <c r="F1177" s="7">
        <v>44656</v>
      </c>
      <c r="G1177" s="4">
        <v>3892</v>
      </c>
      <c r="H1177">
        <v>108</v>
      </c>
      <c r="I1177" t="str">
        <f>TRIM(shipments[[#This Row],[Geography]])</f>
        <v>New Zealand</v>
      </c>
      <c r="J1177">
        <f>shipments[[#This Row],[Boxes]]*_xlfn.XLOOKUP(shipments[[#This Row],[Product]],products[Product], products[Cost per box])</f>
        <v>734.4</v>
      </c>
    </row>
    <row r="1178" spans="3:10" x14ac:dyDescent="0.3">
      <c r="C1178" t="s">
        <v>6</v>
      </c>
      <c r="D1178" t="s">
        <v>39</v>
      </c>
      <c r="E1178" t="s">
        <v>21</v>
      </c>
      <c r="F1178" s="7">
        <v>45055</v>
      </c>
      <c r="G1178" s="4"/>
      <c r="H1178">
        <v>131</v>
      </c>
      <c r="I1178" t="str">
        <f>TRIM(shipments[[#This Row],[Geography]])</f>
        <v>UK</v>
      </c>
      <c r="J1178">
        <f>shipments[[#This Row],[Boxes]]*_xlfn.XLOOKUP(shipments[[#This Row],[Product]],products[Product], products[Cost per box])</f>
        <v>1076.8200000000002</v>
      </c>
    </row>
    <row r="1179" spans="3:10" x14ac:dyDescent="0.3">
      <c r="C1179" t="s">
        <v>91</v>
      </c>
      <c r="D1179" t="s">
        <v>35</v>
      </c>
      <c r="E1179" t="s">
        <v>32</v>
      </c>
      <c r="F1179" s="7">
        <v>45026</v>
      </c>
      <c r="G1179" s="4">
        <v>7266</v>
      </c>
      <c r="H1179">
        <v>270</v>
      </c>
      <c r="I1179" t="str">
        <f>TRIM(shipments[[#This Row],[Geography]])</f>
        <v>USA</v>
      </c>
      <c r="J1179">
        <f>shipments[[#This Row],[Boxes]]*_xlfn.XLOOKUP(shipments[[#This Row],[Product]],products[Product], products[Cost per box])</f>
        <v>896.4</v>
      </c>
    </row>
    <row r="1180" spans="3:10" x14ac:dyDescent="0.3">
      <c r="C1180" t="s">
        <v>10</v>
      </c>
      <c r="D1180" t="s">
        <v>39</v>
      </c>
      <c r="E1180" t="s">
        <v>13</v>
      </c>
      <c r="F1180" s="7">
        <v>44735</v>
      </c>
      <c r="G1180" s="4"/>
      <c r="H1180">
        <v>1506</v>
      </c>
      <c r="I1180" t="str">
        <f>TRIM(shipments[[#This Row],[Geography]])</f>
        <v>UK</v>
      </c>
      <c r="J1180">
        <f>shipments[[#This Row],[Boxes]]*_xlfn.XLOOKUP(shipments[[#This Row],[Product]],products[Product], products[Cost per box])</f>
        <v>7921.5599999999995</v>
      </c>
    </row>
    <row r="1181" spans="3:10" x14ac:dyDescent="0.3">
      <c r="C1181" t="s">
        <v>66</v>
      </c>
      <c r="D1181" t="s">
        <v>37</v>
      </c>
      <c r="E1181" t="s">
        <v>28</v>
      </c>
      <c r="F1181" s="7">
        <v>45048</v>
      </c>
      <c r="G1181" s="4">
        <v>6755</v>
      </c>
      <c r="H1181">
        <v>331</v>
      </c>
      <c r="I1181" t="str">
        <f>TRIM(shipments[[#This Row],[Geography]])</f>
        <v>New Zealand</v>
      </c>
      <c r="J1181">
        <f>shipments[[#This Row],[Boxes]]*_xlfn.XLOOKUP(shipments[[#This Row],[Product]],products[Product], products[Cost per box])</f>
        <v>2790.33</v>
      </c>
    </row>
    <row r="1182" spans="3:10" x14ac:dyDescent="0.3">
      <c r="C1182" t="s">
        <v>74</v>
      </c>
      <c r="D1182" t="s">
        <v>34</v>
      </c>
      <c r="E1182" t="s">
        <v>21</v>
      </c>
      <c r="F1182" s="7">
        <v>44958</v>
      </c>
      <c r="G1182" s="4">
        <v>1358</v>
      </c>
      <c r="H1182">
        <v>128</v>
      </c>
      <c r="I1182" t="str">
        <f>TRIM(shipments[[#This Row],[Geography]])</f>
        <v>India</v>
      </c>
      <c r="J1182">
        <f>shipments[[#This Row],[Boxes]]*_xlfn.XLOOKUP(shipments[[#This Row],[Product]],products[Product], products[Cost per box])</f>
        <v>1052.1600000000001</v>
      </c>
    </row>
    <row r="1183" spans="3:10" x14ac:dyDescent="0.3">
      <c r="C1183" t="s">
        <v>75</v>
      </c>
      <c r="D1183" t="s">
        <v>34</v>
      </c>
      <c r="E1183" t="s">
        <v>16</v>
      </c>
      <c r="F1183" s="7">
        <v>45114</v>
      </c>
      <c r="G1183" s="4">
        <v>5229</v>
      </c>
      <c r="H1183">
        <v>276</v>
      </c>
      <c r="I1183" t="str">
        <f>TRIM(shipments[[#This Row],[Geography]])</f>
        <v>India</v>
      </c>
      <c r="J1183">
        <f>shipments[[#This Row],[Boxes]]*_xlfn.XLOOKUP(shipments[[#This Row],[Product]],products[Product], products[Cost per box])</f>
        <v>1578.72</v>
      </c>
    </row>
    <row r="1184" spans="3:10" x14ac:dyDescent="0.3">
      <c r="C1184" t="s">
        <v>71</v>
      </c>
      <c r="D1184" t="s">
        <v>39</v>
      </c>
      <c r="E1184" t="s">
        <v>27</v>
      </c>
      <c r="F1184" s="7">
        <v>45019</v>
      </c>
      <c r="G1184" s="4">
        <v>812</v>
      </c>
      <c r="H1184">
        <v>475</v>
      </c>
      <c r="I1184" t="str">
        <f>TRIM(shipments[[#This Row],[Geography]])</f>
        <v>UK</v>
      </c>
      <c r="J1184">
        <f>shipments[[#This Row],[Boxes]]*_xlfn.XLOOKUP(shipments[[#This Row],[Product]],products[Product], products[Cost per box])</f>
        <v>4545.75</v>
      </c>
    </row>
    <row r="1185" spans="3:10" x14ac:dyDescent="0.3">
      <c r="C1185" t="s">
        <v>69</v>
      </c>
      <c r="D1185" t="s">
        <v>34</v>
      </c>
      <c r="E1185" t="s">
        <v>21</v>
      </c>
      <c r="F1185" s="7">
        <v>45077</v>
      </c>
      <c r="G1185" s="4">
        <v>8351</v>
      </c>
      <c r="H1185">
        <v>522</v>
      </c>
      <c r="I1185" t="str">
        <f>TRIM(shipments[[#This Row],[Geography]])</f>
        <v>India</v>
      </c>
      <c r="J1185">
        <f>shipments[[#This Row],[Boxes]]*_xlfn.XLOOKUP(shipments[[#This Row],[Product]],products[Product], products[Cost per box])</f>
        <v>4290.84</v>
      </c>
    </row>
    <row r="1186" spans="3:10" x14ac:dyDescent="0.3">
      <c r="C1186" t="s">
        <v>9</v>
      </c>
      <c r="D1186" t="s">
        <v>34</v>
      </c>
      <c r="E1186" t="s">
        <v>23</v>
      </c>
      <c r="F1186" s="7">
        <v>45162</v>
      </c>
      <c r="G1186" s="4">
        <v>455</v>
      </c>
      <c r="H1186">
        <v>16</v>
      </c>
      <c r="I1186" t="str">
        <f>TRIM(shipments[[#This Row],[Geography]])</f>
        <v>India</v>
      </c>
      <c r="J1186">
        <f>shipments[[#This Row],[Boxes]]*_xlfn.XLOOKUP(shipments[[#This Row],[Product]],products[Product], products[Cost per box])</f>
        <v>75.84</v>
      </c>
    </row>
    <row r="1187" spans="3:10" x14ac:dyDescent="0.3">
      <c r="C1187" t="s">
        <v>74</v>
      </c>
      <c r="D1187" t="s">
        <v>39</v>
      </c>
      <c r="E1187" t="s">
        <v>31</v>
      </c>
      <c r="F1187" s="7">
        <v>45034</v>
      </c>
      <c r="G1187" s="4">
        <v>6216</v>
      </c>
      <c r="H1187">
        <v>444</v>
      </c>
      <c r="I1187" t="str">
        <f>TRIM(shipments[[#This Row],[Geography]])</f>
        <v>UK</v>
      </c>
      <c r="J1187">
        <f>shipments[[#This Row],[Boxes]]*_xlfn.XLOOKUP(shipments[[#This Row],[Product]],products[Product], products[Cost per box])</f>
        <v>1225.4399999999998</v>
      </c>
    </row>
    <row r="1188" spans="3:10" x14ac:dyDescent="0.3">
      <c r="C1188" t="s">
        <v>71</v>
      </c>
      <c r="D1188" t="s">
        <v>38</v>
      </c>
      <c r="E1188" t="s">
        <v>23</v>
      </c>
      <c r="F1188" s="7">
        <v>44868</v>
      </c>
      <c r="G1188" s="4">
        <v>4557</v>
      </c>
      <c r="H1188">
        <v>1103</v>
      </c>
      <c r="I1188" t="str">
        <f>TRIM(shipments[[#This Row],[Geography]])</f>
        <v>Australia</v>
      </c>
      <c r="J1188">
        <f>shipments[[#This Row],[Boxes]]*_xlfn.XLOOKUP(shipments[[#This Row],[Product]],products[Product], products[Cost per box])</f>
        <v>5228.22</v>
      </c>
    </row>
    <row r="1189" spans="3:10" x14ac:dyDescent="0.3">
      <c r="C1189" t="s">
        <v>68</v>
      </c>
      <c r="D1189" t="s">
        <v>102</v>
      </c>
      <c r="E1189" t="s">
        <v>30</v>
      </c>
      <c r="F1189" s="7">
        <v>44898</v>
      </c>
      <c r="G1189" s="4">
        <v>7091</v>
      </c>
      <c r="H1189">
        <v>277</v>
      </c>
      <c r="I1189" t="str">
        <f>TRIM(shipments[[#This Row],[Geography]])</f>
        <v>New Zealand</v>
      </c>
      <c r="J1189">
        <f>shipments[[#This Row],[Boxes]]*_xlfn.XLOOKUP(shipments[[#This Row],[Product]],products[Product], products[Cost per box])</f>
        <v>1396.08</v>
      </c>
    </row>
    <row r="1190" spans="3:10" x14ac:dyDescent="0.3">
      <c r="C1190" t="s">
        <v>71</v>
      </c>
      <c r="D1190" t="s">
        <v>112</v>
      </c>
      <c r="E1190" t="s">
        <v>30</v>
      </c>
      <c r="F1190" s="7">
        <v>44735</v>
      </c>
      <c r="G1190" s="4">
        <v>3661</v>
      </c>
      <c r="H1190">
        <v>391</v>
      </c>
      <c r="I1190" t="str">
        <f>TRIM(shipments[[#This Row],[Geography]])</f>
        <v>Australia</v>
      </c>
      <c r="J1190">
        <f>shipments[[#This Row],[Boxes]]*_xlfn.XLOOKUP(shipments[[#This Row],[Product]],products[Product], products[Cost per box])</f>
        <v>1970.64</v>
      </c>
    </row>
    <row r="1191" spans="3:10" x14ac:dyDescent="0.3">
      <c r="C1191" t="s">
        <v>94</v>
      </c>
      <c r="D1191" t="s">
        <v>35</v>
      </c>
      <c r="E1191" t="s">
        <v>32</v>
      </c>
      <c r="F1191" s="7">
        <v>45030</v>
      </c>
      <c r="G1191" s="4">
        <v>6160</v>
      </c>
      <c r="H1191">
        <v>268</v>
      </c>
      <c r="I1191" t="str">
        <f>TRIM(shipments[[#This Row],[Geography]])</f>
        <v>USA</v>
      </c>
      <c r="J1191">
        <f>shipments[[#This Row],[Boxes]]*_xlfn.XLOOKUP(shipments[[#This Row],[Product]],products[Product], products[Cost per box])</f>
        <v>889.76</v>
      </c>
    </row>
    <row r="1192" spans="3:10" x14ac:dyDescent="0.3">
      <c r="C1192" t="s">
        <v>6</v>
      </c>
      <c r="D1192" t="s">
        <v>36</v>
      </c>
      <c r="E1192" t="s">
        <v>30</v>
      </c>
      <c r="F1192" s="7">
        <v>44698</v>
      </c>
      <c r="G1192" s="4">
        <v>1148</v>
      </c>
      <c r="H1192">
        <v>192</v>
      </c>
      <c r="I1192" t="str">
        <f>TRIM(shipments[[#This Row],[Geography]])</f>
        <v>Canada</v>
      </c>
      <c r="J1192">
        <f>shipments[[#This Row],[Boxes]]*_xlfn.XLOOKUP(shipments[[#This Row],[Product]],products[Product], products[Cost per box])</f>
        <v>967.68000000000006</v>
      </c>
    </row>
    <row r="1193" spans="3:10" x14ac:dyDescent="0.3">
      <c r="C1193" t="s">
        <v>66</v>
      </c>
      <c r="D1193" t="s">
        <v>37</v>
      </c>
      <c r="E1193" t="s">
        <v>24</v>
      </c>
      <c r="F1193" s="7">
        <v>44937</v>
      </c>
      <c r="G1193" s="4">
        <v>4228</v>
      </c>
      <c r="H1193">
        <v>708</v>
      </c>
      <c r="I1193" t="str">
        <f>TRIM(shipments[[#This Row],[Geography]])</f>
        <v>New Zealand</v>
      </c>
      <c r="J1193">
        <f>shipments[[#This Row],[Boxes]]*_xlfn.XLOOKUP(shipments[[#This Row],[Product]],products[Product], products[Cost per box])</f>
        <v>7441.08</v>
      </c>
    </row>
    <row r="1194" spans="3:10" x14ac:dyDescent="0.3">
      <c r="C1194" t="s">
        <v>2</v>
      </c>
      <c r="D1194" t="s">
        <v>35</v>
      </c>
      <c r="E1194" t="s">
        <v>19</v>
      </c>
      <c r="F1194" s="7">
        <v>44994</v>
      </c>
      <c r="G1194" s="4">
        <v>8722</v>
      </c>
      <c r="H1194">
        <v>151</v>
      </c>
      <c r="I1194" t="str">
        <f>TRIM(shipments[[#This Row],[Geography]])</f>
        <v>USA</v>
      </c>
      <c r="J1194">
        <f>shipments[[#This Row],[Boxes]]*_xlfn.XLOOKUP(shipments[[#This Row],[Product]],products[Product], products[Cost per box])</f>
        <v>1167.23</v>
      </c>
    </row>
    <row r="1195" spans="3:10" x14ac:dyDescent="0.3">
      <c r="C1195" t="s">
        <v>7</v>
      </c>
      <c r="D1195" t="s">
        <v>39</v>
      </c>
      <c r="E1195" t="s">
        <v>24</v>
      </c>
      <c r="F1195" s="7">
        <v>44956</v>
      </c>
      <c r="G1195" s="4">
        <v>5425</v>
      </c>
      <c r="H1195">
        <v>286</v>
      </c>
      <c r="I1195" t="str">
        <f>TRIM(shipments[[#This Row],[Geography]])</f>
        <v>UK</v>
      </c>
      <c r="J1195">
        <f>shipments[[#This Row],[Boxes]]*_xlfn.XLOOKUP(shipments[[#This Row],[Product]],products[Product], products[Cost per box])</f>
        <v>3005.86</v>
      </c>
    </row>
    <row r="1196" spans="3:10" x14ac:dyDescent="0.3">
      <c r="C1196" t="s">
        <v>94</v>
      </c>
      <c r="D1196" t="s">
        <v>34</v>
      </c>
      <c r="E1196" t="s">
        <v>20</v>
      </c>
      <c r="F1196" s="7">
        <v>44965</v>
      </c>
      <c r="G1196" s="4">
        <v>798</v>
      </c>
      <c r="H1196">
        <v>1114</v>
      </c>
      <c r="I1196" t="str">
        <f>TRIM(shipments[[#This Row],[Geography]])</f>
        <v>India</v>
      </c>
      <c r="J1196">
        <f>shipments[[#This Row],[Boxes]]*_xlfn.XLOOKUP(shipments[[#This Row],[Product]],products[Product], products[Cost per box])</f>
        <v>4099.5200000000004</v>
      </c>
    </row>
    <row r="1197" spans="3:10" x14ac:dyDescent="0.3">
      <c r="C1197" t="s">
        <v>5</v>
      </c>
      <c r="D1197" t="s">
        <v>37</v>
      </c>
      <c r="E1197" t="s">
        <v>26</v>
      </c>
      <c r="F1197" s="7">
        <v>45100</v>
      </c>
      <c r="G1197" s="4">
        <v>4081</v>
      </c>
      <c r="H1197">
        <v>19</v>
      </c>
      <c r="I1197" t="str">
        <f>TRIM(shipments[[#This Row],[Geography]])</f>
        <v>New Zealand</v>
      </c>
      <c r="J1197">
        <f>shipments[[#This Row],[Boxes]]*_xlfn.XLOOKUP(shipments[[#This Row],[Product]],products[Product], products[Cost per box])</f>
        <v>235.79</v>
      </c>
    </row>
    <row r="1198" spans="3:10" x14ac:dyDescent="0.3">
      <c r="C1198" t="s">
        <v>67</v>
      </c>
      <c r="D1198" t="s">
        <v>107</v>
      </c>
      <c r="E1198" t="s">
        <v>32</v>
      </c>
      <c r="F1198" s="7">
        <v>44843</v>
      </c>
      <c r="G1198" s="4">
        <v>8064</v>
      </c>
      <c r="H1198">
        <v>545</v>
      </c>
      <c r="I1198" t="str">
        <f>TRIM(shipments[[#This Row],[Geography]])</f>
        <v>UK</v>
      </c>
      <c r="J1198">
        <f>shipments[[#This Row],[Boxes]]*_xlfn.XLOOKUP(shipments[[#This Row],[Product]],products[Product], products[Cost per box])</f>
        <v>1809.3999999999999</v>
      </c>
    </row>
    <row r="1199" spans="3:10" x14ac:dyDescent="0.3">
      <c r="C1199" t="s">
        <v>70</v>
      </c>
      <c r="D1199" t="s">
        <v>36</v>
      </c>
      <c r="E1199" t="s">
        <v>30</v>
      </c>
      <c r="F1199" s="7">
        <v>44963</v>
      </c>
      <c r="G1199" s="4">
        <v>9464</v>
      </c>
      <c r="H1199">
        <v>947</v>
      </c>
      <c r="I1199" t="str">
        <f>TRIM(shipments[[#This Row],[Geography]])</f>
        <v>Canada</v>
      </c>
      <c r="J1199">
        <f>shipments[[#This Row],[Boxes]]*_xlfn.XLOOKUP(shipments[[#This Row],[Product]],products[Product], products[Cost per box])</f>
        <v>4772.88</v>
      </c>
    </row>
    <row r="1200" spans="3:10" x14ac:dyDescent="0.3">
      <c r="C1200" t="s">
        <v>5</v>
      </c>
      <c r="D1200" t="s">
        <v>34</v>
      </c>
      <c r="E1200" t="s">
        <v>17</v>
      </c>
      <c r="F1200" s="7">
        <v>44958</v>
      </c>
      <c r="G1200" s="4">
        <v>4158</v>
      </c>
      <c r="H1200">
        <v>621</v>
      </c>
      <c r="I1200" t="str">
        <f>TRIM(shipments[[#This Row],[Geography]])</f>
        <v>India</v>
      </c>
      <c r="J1200">
        <f>shipments[[#This Row],[Boxes]]*_xlfn.XLOOKUP(shipments[[#This Row],[Product]],products[Product], products[Cost per box])</f>
        <v>3918.5099999999998</v>
      </c>
    </row>
    <row r="1201" spans="3:10" x14ac:dyDescent="0.3">
      <c r="C1201" t="s">
        <v>69</v>
      </c>
      <c r="D1201" t="s">
        <v>37</v>
      </c>
      <c r="E1201" t="s">
        <v>18</v>
      </c>
      <c r="F1201" s="7">
        <v>45134</v>
      </c>
      <c r="G1201" s="4">
        <v>9149</v>
      </c>
      <c r="H1201">
        <v>421</v>
      </c>
      <c r="I1201" t="str">
        <f>TRIM(shipments[[#This Row],[Geography]])</f>
        <v>New Zealand</v>
      </c>
      <c r="J1201">
        <f>shipments[[#This Row],[Boxes]]*_xlfn.XLOOKUP(shipments[[#This Row],[Product]],products[Product], products[Cost per box])</f>
        <v>4184.74</v>
      </c>
    </row>
    <row r="1202" spans="3:10" x14ac:dyDescent="0.3">
      <c r="C1202" t="s">
        <v>10</v>
      </c>
      <c r="D1202" t="s">
        <v>106</v>
      </c>
      <c r="E1202" t="s">
        <v>25</v>
      </c>
      <c r="F1202" s="7">
        <v>44713</v>
      </c>
      <c r="G1202" s="4">
        <v>2639</v>
      </c>
      <c r="H1202">
        <v>56</v>
      </c>
      <c r="I1202" t="str">
        <f>TRIM(shipments[[#This Row],[Geography]])</f>
        <v>USA</v>
      </c>
      <c r="J1202">
        <f>shipments[[#This Row],[Boxes]]*_xlfn.XLOOKUP(shipments[[#This Row],[Product]],products[Product], products[Cost per box])</f>
        <v>360.08</v>
      </c>
    </row>
    <row r="1203" spans="3:10" x14ac:dyDescent="0.3">
      <c r="C1203" t="s">
        <v>64</v>
      </c>
      <c r="D1203" t="s">
        <v>101</v>
      </c>
      <c r="E1203" t="s">
        <v>26</v>
      </c>
      <c r="F1203" s="7">
        <v>44757</v>
      </c>
      <c r="G1203" s="4">
        <v>3997</v>
      </c>
      <c r="H1203">
        <v>261</v>
      </c>
      <c r="I1203" t="str">
        <f>TRIM(shipments[[#This Row],[Geography]])</f>
        <v>USA</v>
      </c>
      <c r="J1203">
        <f>shipments[[#This Row],[Boxes]]*_xlfn.XLOOKUP(shipments[[#This Row],[Product]],products[Product], products[Cost per box])</f>
        <v>3239.01</v>
      </c>
    </row>
    <row r="1204" spans="3:10" x14ac:dyDescent="0.3">
      <c r="C1204" t="s">
        <v>73</v>
      </c>
      <c r="D1204" t="s">
        <v>39</v>
      </c>
      <c r="E1204" t="s">
        <v>33</v>
      </c>
      <c r="F1204" s="7">
        <v>44984</v>
      </c>
      <c r="G1204" s="4">
        <v>1309</v>
      </c>
      <c r="H1204">
        <v>362</v>
      </c>
      <c r="I1204" t="str">
        <f>TRIM(shipments[[#This Row],[Geography]])</f>
        <v>UK</v>
      </c>
      <c r="J1204">
        <f>shipments[[#This Row],[Boxes]]*_xlfn.XLOOKUP(shipments[[#This Row],[Product]],products[Product], products[Cost per box])</f>
        <v>959.3</v>
      </c>
    </row>
    <row r="1205" spans="3:10" x14ac:dyDescent="0.3">
      <c r="C1205" t="s">
        <v>5</v>
      </c>
      <c r="D1205" t="s">
        <v>34</v>
      </c>
      <c r="E1205" t="s">
        <v>27</v>
      </c>
      <c r="F1205" s="7">
        <v>44943</v>
      </c>
      <c r="G1205" s="4">
        <v>1778</v>
      </c>
      <c r="H1205">
        <v>504</v>
      </c>
      <c r="I1205" t="str">
        <f>TRIM(shipments[[#This Row],[Geography]])</f>
        <v>India</v>
      </c>
      <c r="J1205">
        <f>shipments[[#This Row],[Boxes]]*_xlfn.XLOOKUP(shipments[[#This Row],[Product]],products[Product], products[Cost per box])</f>
        <v>4823.28</v>
      </c>
    </row>
    <row r="1206" spans="3:10" x14ac:dyDescent="0.3">
      <c r="C1206" t="s">
        <v>93</v>
      </c>
      <c r="D1206" t="s">
        <v>39</v>
      </c>
      <c r="E1206" t="s">
        <v>20</v>
      </c>
      <c r="F1206" s="7">
        <v>45153</v>
      </c>
      <c r="G1206" s="4">
        <v>2520</v>
      </c>
      <c r="H1206">
        <v>556</v>
      </c>
      <c r="I1206" t="str">
        <f>TRIM(shipments[[#This Row],[Geography]])</f>
        <v>UK</v>
      </c>
      <c r="J1206">
        <f>shipments[[#This Row],[Boxes]]*_xlfn.XLOOKUP(shipments[[#This Row],[Product]],products[Product], products[Cost per box])</f>
        <v>2046.0800000000002</v>
      </c>
    </row>
    <row r="1207" spans="3:10" x14ac:dyDescent="0.3">
      <c r="C1207" t="s">
        <v>64</v>
      </c>
      <c r="D1207" t="s">
        <v>38</v>
      </c>
      <c r="E1207" t="s">
        <v>14</v>
      </c>
      <c r="F1207" s="7">
        <v>44928</v>
      </c>
      <c r="G1207" s="4">
        <v>1134</v>
      </c>
      <c r="H1207">
        <v>54</v>
      </c>
      <c r="I1207" t="str">
        <f>TRIM(shipments[[#This Row],[Geography]])</f>
        <v>Australia</v>
      </c>
      <c r="J1207">
        <f>shipments[[#This Row],[Boxes]]*_xlfn.XLOOKUP(shipments[[#This Row],[Product]],products[Product], products[Cost per box])</f>
        <v>403.92</v>
      </c>
    </row>
    <row r="1208" spans="3:10" x14ac:dyDescent="0.3">
      <c r="C1208" t="s">
        <v>71</v>
      </c>
      <c r="D1208" t="s">
        <v>38</v>
      </c>
      <c r="E1208" t="s">
        <v>30</v>
      </c>
      <c r="F1208" s="7">
        <v>45146</v>
      </c>
      <c r="G1208" s="4">
        <v>7098</v>
      </c>
      <c r="H1208">
        <v>444</v>
      </c>
      <c r="I1208" t="str">
        <f>TRIM(shipments[[#This Row],[Geography]])</f>
        <v>Australia</v>
      </c>
      <c r="J1208">
        <f>shipments[[#This Row],[Boxes]]*_xlfn.XLOOKUP(shipments[[#This Row],[Product]],products[Product], products[Cost per box])</f>
        <v>2237.7600000000002</v>
      </c>
    </row>
    <row r="1209" spans="3:10" x14ac:dyDescent="0.3">
      <c r="C1209" t="s">
        <v>10</v>
      </c>
      <c r="D1209" t="s">
        <v>38</v>
      </c>
      <c r="E1209" t="s">
        <v>16</v>
      </c>
      <c r="F1209" s="7">
        <v>44656</v>
      </c>
      <c r="G1209" s="4">
        <v>5173</v>
      </c>
      <c r="H1209">
        <v>116</v>
      </c>
      <c r="I1209" t="str">
        <f>TRIM(shipments[[#This Row],[Geography]])</f>
        <v>Australia</v>
      </c>
      <c r="J1209">
        <f>shipments[[#This Row],[Boxes]]*_xlfn.XLOOKUP(shipments[[#This Row],[Product]],products[Product], products[Cost per box])</f>
        <v>663.52</v>
      </c>
    </row>
    <row r="1210" spans="3:10" x14ac:dyDescent="0.3">
      <c r="C1210" t="s">
        <v>68</v>
      </c>
      <c r="D1210" t="s">
        <v>39</v>
      </c>
      <c r="E1210" t="s">
        <v>29</v>
      </c>
      <c r="F1210" s="7">
        <v>45069</v>
      </c>
      <c r="G1210" s="4">
        <v>6076</v>
      </c>
      <c r="H1210">
        <v>868</v>
      </c>
      <c r="I1210" t="str">
        <f>TRIM(shipments[[#This Row],[Geography]])</f>
        <v>UK</v>
      </c>
      <c r="J1210">
        <f>shipments[[#This Row],[Boxes]]*_xlfn.XLOOKUP(shipments[[#This Row],[Product]],products[Product], products[Cost per box])</f>
        <v>5902.4</v>
      </c>
    </row>
    <row r="1211" spans="3:10" x14ac:dyDescent="0.3">
      <c r="C1211" t="s">
        <v>74</v>
      </c>
      <c r="D1211" t="s">
        <v>108</v>
      </c>
      <c r="E1211" t="s">
        <v>29</v>
      </c>
      <c r="F1211" s="7">
        <v>44741</v>
      </c>
      <c r="G1211" s="4">
        <v>3206</v>
      </c>
      <c r="H1211">
        <v>1038</v>
      </c>
      <c r="I1211" t="str">
        <f>TRIM(shipments[[#This Row],[Geography]])</f>
        <v>USA</v>
      </c>
      <c r="J1211">
        <f>shipments[[#This Row],[Boxes]]*_xlfn.XLOOKUP(shipments[[#This Row],[Product]],products[Product], products[Cost per box])</f>
        <v>7058.4</v>
      </c>
    </row>
    <row r="1212" spans="3:10" x14ac:dyDescent="0.3">
      <c r="C1212" t="s">
        <v>5</v>
      </c>
      <c r="D1212" t="s">
        <v>37</v>
      </c>
      <c r="E1212" t="s">
        <v>15</v>
      </c>
      <c r="F1212" s="7">
        <v>44952</v>
      </c>
      <c r="G1212" s="4">
        <v>7756</v>
      </c>
      <c r="H1212">
        <v>135</v>
      </c>
      <c r="I1212" t="str">
        <f>TRIM(shipments[[#This Row],[Geography]])</f>
        <v>New Zealand</v>
      </c>
      <c r="J1212">
        <f>shipments[[#This Row],[Boxes]]*_xlfn.XLOOKUP(shipments[[#This Row],[Product]],products[Product], products[Cost per box])</f>
        <v>519.75</v>
      </c>
    </row>
    <row r="1213" spans="3:10" x14ac:dyDescent="0.3">
      <c r="C1213" t="s">
        <v>67</v>
      </c>
      <c r="D1213" t="s">
        <v>36</v>
      </c>
      <c r="E1213" t="s">
        <v>33</v>
      </c>
      <c r="F1213" s="7">
        <v>45082</v>
      </c>
      <c r="G1213" s="4">
        <v>3500</v>
      </c>
      <c r="H1213">
        <v>100</v>
      </c>
      <c r="I1213" t="str">
        <f>TRIM(shipments[[#This Row],[Geography]])</f>
        <v>Canada</v>
      </c>
      <c r="J1213">
        <f>shipments[[#This Row],[Boxes]]*_xlfn.XLOOKUP(shipments[[#This Row],[Product]],products[Product], products[Cost per box])</f>
        <v>265</v>
      </c>
    </row>
    <row r="1214" spans="3:10" x14ac:dyDescent="0.3">
      <c r="C1214" t="s">
        <v>3</v>
      </c>
      <c r="D1214" t="s">
        <v>36</v>
      </c>
      <c r="E1214" t="s">
        <v>13</v>
      </c>
      <c r="F1214" s="7">
        <v>45092</v>
      </c>
      <c r="G1214" s="4">
        <v>609</v>
      </c>
      <c r="H1214">
        <v>21</v>
      </c>
      <c r="I1214" t="str">
        <f>TRIM(shipments[[#This Row],[Geography]])</f>
        <v>Canada</v>
      </c>
      <c r="J1214">
        <f>shipments[[#This Row],[Boxes]]*_xlfn.XLOOKUP(shipments[[#This Row],[Product]],products[Product], products[Cost per box])</f>
        <v>110.46</v>
      </c>
    </row>
    <row r="1215" spans="3:10" x14ac:dyDescent="0.3">
      <c r="C1215" t="s">
        <v>73</v>
      </c>
      <c r="D1215" t="s">
        <v>34</v>
      </c>
      <c r="E1215" t="s">
        <v>16</v>
      </c>
      <c r="F1215" s="7">
        <v>44972</v>
      </c>
      <c r="G1215" s="4">
        <v>2282</v>
      </c>
      <c r="H1215">
        <v>120</v>
      </c>
      <c r="I1215" t="str">
        <f>TRIM(shipments[[#This Row],[Geography]])</f>
        <v>India</v>
      </c>
      <c r="J1215">
        <f>shipments[[#This Row],[Boxes]]*_xlfn.XLOOKUP(shipments[[#This Row],[Product]],products[Product], products[Cost per box])</f>
        <v>686.4</v>
      </c>
    </row>
    <row r="1216" spans="3:10" x14ac:dyDescent="0.3">
      <c r="C1216" t="s">
        <v>64</v>
      </c>
      <c r="D1216" t="s">
        <v>38</v>
      </c>
      <c r="E1216" t="s">
        <v>29</v>
      </c>
      <c r="F1216" s="7">
        <v>44939</v>
      </c>
      <c r="G1216" s="4">
        <v>2800</v>
      </c>
      <c r="H1216">
        <v>23</v>
      </c>
      <c r="I1216" t="str">
        <f>TRIM(shipments[[#This Row],[Geography]])</f>
        <v>Australia</v>
      </c>
      <c r="J1216">
        <f>shipments[[#This Row],[Boxes]]*_xlfn.XLOOKUP(shipments[[#This Row],[Product]],products[Product], products[Cost per box])</f>
        <v>156.4</v>
      </c>
    </row>
    <row r="1217" spans="3:10" x14ac:dyDescent="0.3">
      <c r="C1217" t="s">
        <v>10</v>
      </c>
      <c r="D1217" t="s">
        <v>110</v>
      </c>
      <c r="E1217" t="s">
        <v>19</v>
      </c>
      <c r="F1217" s="7">
        <v>44751</v>
      </c>
      <c r="G1217" s="4">
        <v>3031</v>
      </c>
      <c r="H1217">
        <v>140</v>
      </c>
      <c r="I1217" t="str">
        <f>TRIM(shipments[[#This Row],[Geography]])</f>
        <v>UK</v>
      </c>
      <c r="J1217">
        <f>shipments[[#This Row],[Boxes]]*_xlfn.XLOOKUP(shipments[[#This Row],[Product]],products[Product], products[Cost per box])</f>
        <v>1082.2</v>
      </c>
    </row>
    <row r="1218" spans="3:10" x14ac:dyDescent="0.3">
      <c r="C1218" t="s">
        <v>5</v>
      </c>
      <c r="D1218" t="s">
        <v>34</v>
      </c>
      <c r="E1218" t="s">
        <v>28</v>
      </c>
      <c r="F1218" s="7">
        <v>44757</v>
      </c>
      <c r="G1218" s="4">
        <v>4543</v>
      </c>
      <c r="H1218">
        <v>186</v>
      </c>
      <c r="I1218" t="str">
        <f>TRIM(shipments[[#This Row],[Geography]])</f>
        <v>India</v>
      </c>
      <c r="J1218">
        <f>shipments[[#This Row],[Boxes]]*_xlfn.XLOOKUP(shipments[[#This Row],[Product]],products[Product], products[Cost per box])</f>
        <v>1567.98</v>
      </c>
    </row>
    <row r="1219" spans="3:10" x14ac:dyDescent="0.3">
      <c r="C1219" t="s">
        <v>3</v>
      </c>
      <c r="D1219" t="s">
        <v>109</v>
      </c>
      <c r="E1219" t="s">
        <v>16</v>
      </c>
      <c r="F1219" s="7">
        <v>44856</v>
      </c>
      <c r="G1219" s="4">
        <v>4536</v>
      </c>
      <c r="H1219">
        <v>149</v>
      </c>
      <c r="I1219" t="str">
        <f>TRIM(shipments[[#This Row],[Geography]])</f>
        <v>India</v>
      </c>
      <c r="J1219">
        <f>shipments[[#This Row],[Boxes]]*_xlfn.XLOOKUP(shipments[[#This Row],[Product]],products[Product], products[Cost per box])</f>
        <v>852.28</v>
      </c>
    </row>
    <row r="1220" spans="3:10" x14ac:dyDescent="0.3">
      <c r="C1220" t="s">
        <v>94</v>
      </c>
      <c r="D1220" t="s">
        <v>35</v>
      </c>
      <c r="E1220" t="s">
        <v>22</v>
      </c>
      <c r="F1220" s="7">
        <v>45149</v>
      </c>
      <c r="G1220" s="4">
        <v>8036</v>
      </c>
      <c r="H1220">
        <v>251</v>
      </c>
      <c r="I1220" t="str">
        <f>TRIM(shipments[[#This Row],[Geography]])</f>
        <v>USA</v>
      </c>
      <c r="J1220">
        <f>shipments[[#This Row],[Boxes]]*_xlfn.XLOOKUP(shipments[[#This Row],[Product]],products[Product], products[Cost per box])</f>
        <v>2567.73</v>
      </c>
    </row>
    <row r="1221" spans="3:10" x14ac:dyDescent="0.3">
      <c r="C1221" t="s">
        <v>5</v>
      </c>
      <c r="D1221" t="s">
        <v>105</v>
      </c>
      <c r="E1221" t="s">
        <v>13</v>
      </c>
      <c r="F1221" s="7">
        <v>44846</v>
      </c>
      <c r="G1221" s="4">
        <v>3402</v>
      </c>
      <c r="H1221">
        <v>113</v>
      </c>
      <c r="I1221" t="str">
        <f>TRIM(shipments[[#This Row],[Geography]])</f>
        <v>Canada</v>
      </c>
      <c r="J1221">
        <f>shipments[[#This Row],[Boxes]]*_xlfn.XLOOKUP(shipments[[#This Row],[Product]],products[Product], products[Cost per box])</f>
        <v>594.38</v>
      </c>
    </row>
    <row r="1222" spans="3:10" x14ac:dyDescent="0.3">
      <c r="C1222" t="s">
        <v>75</v>
      </c>
      <c r="D1222" t="s">
        <v>34</v>
      </c>
      <c r="E1222" t="s">
        <v>33</v>
      </c>
      <c r="F1222" s="7">
        <v>45142</v>
      </c>
      <c r="G1222" s="4">
        <v>3220</v>
      </c>
      <c r="H1222">
        <v>108</v>
      </c>
      <c r="I1222" t="str">
        <f>TRIM(shipments[[#This Row],[Geography]])</f>
        <v>India</v>
      </c>
      <c r="J1222">
        <f>shipments[[#This Row],[Boxes]]*_xlfn.XLOOKUP(shipments[[#This Row],[Product]],products[Product], products[Cost per box])</f>
        <v>286.2</v>
      </c>
    </row>
    <row r="1223" spans="3:10" x14ac:dyDescent="0.3">
      <c r="C1223" t="s">
        <v>5</v>
      </c>
      <c r="D1223" t="s">
        <v>105</v>
      </c>
      <c r="E1223" t="s">
        <v>27</v>
      </c>
      <c r="F1223" s="7">
        <v>44691</v>
      </c>
      <c r="G1223" s="4">
        <v>497</v>
      </c>
      <c r="H1223">
        <v>391</v>
      </c>
      <c r="I1223" t="str">
        <f>TRIM(shipments[[#This Row],[Geography]])</f>
        <v>Canada</v>
      </c>
      <c r="J1223">
        <f>shipments[[#This Row],[Boxes]]*_xlfn.XLOOKUP(shipments[[#This Row],[Product]],products[Product], products[Cost per box])</f>
        <v>3741.87</v>
      </c>
    </row>
    <row r="1224" spans="3:10" x14ac:dyDescent="0.3">
      <c r="C1224" t="s">
        <v>66</v>
      </c>
      <c r="D1224" t="s">
        <v>34</v>
      </c>
      <c r="E1224" t="s">
        <v>21</v>
      </c>
      <c r="F1224" s="7">
        <v>44977</v>
      </c>
      <c r="G1224" s="4">
        <v>1610</v>
      </c>
      <c r="H1224">
        <v>81</v>
      </c>
      <c r="I1224" t="str">
        <f>TRIM(shipments[[#This Row],[Geography]])</f>
        <v>India</v>
      </c>
      <c r="J1224">
        <f>shipments[[#This Row],[Boxes]]*_xlfn.XLOOKUP(shipments[[#This Row],[Product]],products[Product], products[Cost per box])</f>
        <v>665.82</v>
      </c>
    </row>
    <row r="1225" spans="3:10" x14ac:dyDescent="0.3">
      <c r="C1225" t="s">
        <v>66</v>
      </c>
      <c r="D1225" t="s">
        <v>39</v>
      </c>
      <c r="E1225" t="s">
        <v>23</v>
      </c>
      <c r="F1225" s="7">
        <v>45034</v>
      </c>
      <c r="G1225" s="4">
        <v>12670</v>
      </c>
      <c r="H1225">
        <v>63</v>
      </c>
      <c r="I1225" t="str">
        <f>TRIM(shipments[[#This Row],[Geography]])</f>
        <v>UK</v>
      </c>
      <c r="J1225">
        <f>shipments[[#This Row],[Boxes]]*_xlfn.XLOOKUP(shipments[[#This Row],[Product]],products[Product], products[Cost per box])</f>
        <v>298.62</v>
      </c>
    </row>
    <row r="1226" spans="3:10" x14ac:dyDescent="0.3">
      <c r="C1226" t="s">
        <v>70</v>
      </c>
      <c r="D1226" t="s">
        <v>38</v>
      </c>
      <c r="E1226" t="s">
        <v>24</v>
      </c>
      <c r="F1226" s="7">
        <v>45028</v>
      </c>
      <c r="G1226" s="4">
        <v>672</v>
      </c>
      <c r="H1226">
        <v>1259</v>
      </c>
      <c r="I1226" t="str">
        <f>TRIM(shipments[[#This Row],[Geography]])</f>
        <v>Australia</v>
      </c>
      <c r="J1226">
        <f>shipments[[#This Row],[Boxes]]*_xlfn.XLOOKUP(shipments[[#This Row],[Product]],products[Product], products[Cost per box])</f>
        <v>13232.09</v>
      </c>
    </row>
    <row r="1227" spans="3:10" x14ac:dyDescent="0.3">
      <c r="C1227" t="s">
        <v>2</v>
      </c>
      <c r="D1227" t="s">
        <v>113</v>
      </c>
      <c r="E1227" t="s">
        <v>25</v>
      </c>
      <c r="F1227" s="7">
        <v>44827</v>
      </c>
      <c r="G1227" s="4">
        <v>2814</v>
      </c>
      <c r="H1227">
        <v>48</v>
      </c>
      <c r="I1227" t="str">
        <f>TRIM(shipments[[#This Row],[Geography]])</f>
        <v>New Zealand</v>
      </c>
      <c r="J1227">
        <f>shipments[[#This Row],[Boxes]]*_xlfn.XLOOKUP(shipments[[#This Row],[Product]],products[Product], products[Cost per box])</f>
        <v>308.64</v>
      </c>
    </row>
    <row r="1228" spans="3:10" x14ac:dyDescent="0.3">
      <c r="C1228" t="s">
        <v>72</v>
      </c>
      <c r="D1228" t="s">
        <v>109</v>
      </c>
      <c r="E1228" t="s">
        <v>23</v>
      </c>
      <c r="F1228" s="7">
        <v>44895</v>
      </c>
      <c r="G1228" s="4">
        <v>3626</v>
      </c>
      <c r="H1228">
        <v>1058</v>
      </c>
      <c r="I1228" t="str">
        <f>TRIM(shipments[[#This Row],[Geography]])</f>
        <v>India</v>
      </c>
      <c r="J1228">
        <f>shipments[[#This Row],[Boxes]]*_xlfn.XLOOKUP(shipments[[#This Row],[Product]],products[Product], products[Cost per box])</f>
        <v>5014.92</v>
      </c>
    </row>
    <row r="1229" spans="3:10" x14ac:dyDescent="0.3">
      <c r="C1229" t="s">
        <v>74</v>
      </c>
      <c r="D1229" t="s">
        <v>35</v>
      </c>
      <c r="E1229" t="s">
        <v>29</v>
      </c>
      <c r="F1229" s="7">
        <v>45030</v>
      </c>
      <c r="G1229" s="4">
        <v>3948</v>
      </c>
      <c r="H1229">
        <v>1068</v>
      </c>
      <c r="I1229" t="str">
        <f>TRIM(shipments[[#This Row],[Geography]])</f>
        <v>USA</v>
      </c>
      <c r="J1229">
        <f>shipments[[#This Row],[Boxes]]*_xlfn.XLOOKUP(shipments[[#This Row],[Product]],products[Product], products[Cost per box])</f>
        <v>7262.4</v>
      </c>
    </row>
    <row r="1230" spans="3:10" x14ac:dyDescent="0.3">
      <c r="C1230" t="s">
        <v>3</v>
      </c>
      <c r="D1230" t="s">
        <v>35</v>
      </c>
      <c r="E1230" t="s">
        <v>13</v>
      </c>
      <c r="F1230" s="7">
        <v>44738</v>
      </c>
      <c r="G1230" s="4">
        <v>14119</v>
      </c>
      <c r="H1230">
        <v>194</v>
      </c>
      <c r="I1230" t="str">
        <f>TRIM(shipments[[#This Row],[Geography]])</f>
        <v>USA</v>
      </c>
      <c r="J1230">
        <f>shipments[[#This Row],[Boxes]]*_xlfn.XLOOKUP(shipments[[#This Row],[Product]],products[Product], products[Cost per box])</f>
        <v>1020.4399999999999</v>
      </c>
    </row>
    <row r="1231" spans="3:10" x14ac:dyDescent="0.3">
      <c r="C1231" t="s">
        <v>5</v>
      </c>
      <c r="D1231" t="s">
        <v>102</v>
      </c>
      <c r="E1231" t="s">
        <v>24</v>
      </c>
      <c r="F1231" s="7">
        <v>44875</v>
      </c>
      <c r="G1231" s="4">
        <v>2695</v>
      </c>
      <c r="H1231">
        <v>522</v>
      </c>
      <c r="I1231" t="str">
        <f>TRIM(shipments[[#This Row],[Geography]])</f>
        <v>New Zealand</v>
      </c>
      <c r="J1231">
        <f>shipments[[#This Row],[Boxes]]*_xlfn.XLOOKUP(shipments[[#This Row],[Product]],products[Product], products[Cost per box])</f>
        <v>5486.22</v>
      </c>
    </row>
    <row r="1232" spans="3:10" x14ac:dyDescent="0.3">
      <c r="C1232" t="s">
        <v>3</v>
      </c>
      <c r="D1232" t="s">
        <v>37</v>
      </c>
      <c r="E1232" t="s">
        <v>13</v>
      </c>
      <c r="F1232" s="7">
        <v>45104</v>
      </c>
      <c r="G1232" s="4">
        <v>1659</v>
      </c>
      <c r="H1232">
        <v>149</v>
      </c>
      <c r="I1232" t="str">
        <f>TRIM(shipments[[#This Row],[Geography]])</f>
        <v>New Zealand</v>
      </c>
      <c r="J1232">
        <f>shipments[[#This Row],[Boxes]]*_xlfn.XLOOKUP(shipments[[#This Row],[Product]],products[Product], products[Cost per box])</f>
        <v>783.74</v>
      </c>
    </row>
    <row r="1233" spans="3:10" x14ac:dyDescent="0.3">
      <c r="C1233" t="s">
        <v>6</v>
      </c>
      <c r="D1233" t="s">
        <v>107</v>
      </c>
      <c r="E1233" t="s">
        <v>15</v>
      </c>
      <c r="F1233" s="7">
        <v>44727</v>
      </c>
      <c r="G1233" s="4">
        <v>2254</v>
      </c>
      <c r="H1233">
        <v>24</v>
      </c>
      <c r="I1233" t="str">
        <f>TRIM(shipments[[#This Row],[Geography]])</f>
        <v>UK</v>
      </c>
      <c r="J1233">
        <f>shipments[[#This Row],[Boxes]]*_xlfn.XLOOKUP(shipments[[#This Row],[Product]],products[Product], products[Cost per box])</f>
        <v>92.4</v>
      </c>
    </row>
    <row r="1234" spans="3:10" x14ac:dyDescent="0.3">
      <c r="C1234" t="s">
        <v>7</v>
      </c>
      <c r="D1234" t="s">
        <v>37</v>
      </c>
      <c r="E1234" t="s">
        <v>14</v>
      </c>
      <c r="F1234" s="7">
        <v>44951</v>
      </c>
      <c r="G1234" s="4">
        <v>49</v>
      </c>
      <c r="H1234">
        <v>71</v>
      </c>
      <c r="I1234" t="str">
        <f>TRIM(shipments[[#This Row],[Geography]])</f>
        <v>New Zealand</v>
      </c>
      <c r="J1234">
        <f>shipments[[#This Row],[Boxes]]*_xlfn.XLOOKUP(shipments[[#This Row],[Product]],products[Product], products[Cost per box])</f>
        <v>531.08000000000004</v>
      </c>
    </row>
    <row r="1235" spans="3:10" x14ac:dyDescent="0.3">
      <c r="C1235" t="s">
        <v>64</v>
      </c>
      <c r="D1235" t="s">
        <v>38</v>
      </c>
      <c r="E1235" t="s">
        <v>14</v>
      </c>
      <c r="F1235" s="7">
        <v>44895</v>
      </c>
      <c r="G1235" s="4"/>
      <c r="H1235">
        <v>553</v>
      </c>
      <c r="I1235" t="str">
        <f>TRIM(shipments[[#This Row],[Geography]])</f>
        <v>Australia</v>
      </c>
      <c r="J1235">
        <f>shipments[[#This Row],[Boxes]]*_xlfn.XLOOKUP(shipments[[#This Row],[Product]],products[Product], products[Cost per box])</f>
        <v>4136.4400000000005</v>
      </c>
    </row>
    <row r="1236" spans="3:10" x14ac:dyDescent="0.3">
      <c r="C1236" t="s">
        <v>69</v>
      </c>
      <c r="D1236" t="s">
        <v>113</v>
      </c>
      <c r="E1236" t="s">
        <v>28</v>
      </c>
      <c r="F1236" s="7">
        <v>44799</v>
      </c>
      <c r="G1236" s="4">
        <v>12712</v>
      </c>
      <c r="H1236">
        <v>79</v>
      </c>
      <c r="I1236" t="str">
        <f>TRIM(shipments[[#This Row],[Geography]])</f>
        <v>New Zealand</v>
      </c>
      <c r="J1236">
        <f>shipments[[#This Row],[Boxes]]*_xlfn.XLOOKUP(shipments[[#This Row],[Product]],products[Product], products[Cost per box])</f>
        <v>665.97</v>
      </c>
    </row>
    <row r="1237" spans="3:10" x14ac:dyDescent="0.3">
      <c r="C1237" t="s">
        <v>7</v>
      </c>
      <c r="D1237" t="s">
        <v>39</v>
      </c>
      <c r="E1237" t="s">
        <v>21</v>
      </c>
      <c r="F1237" s="7">
        <v>45104</v>
      </c>
      <c r="G1237" s="4">
        <v>1680</v>
      </c>
      <c r="H1237">
        <v>1181</v>
      </c>
      <c r="I1237" t="str">
        <f>TRIM(shipments[[#This Row],[Geography]])</f>
        <v>UK</v>
      </c>
      <c r="J1237">
        <f>shipments[[#This Row],[Boxes]]*_xlfn.XLOOKUP(shipments[[#This Row],[Product]],products[Product], products[Cost per box])</f>
        <v>9707.8200000000015</v>
      </c>
    </row>
    <row r="1238" spans="3:10" x14ac:dyDescent="0.3">
      <c r="C1238" t="s">
        <v>7</v>
      </c>
      <c r="D1238" t="s">
        <v>34</v>
      </c>
      <c r="E1238" t="s">
        <v>17</v>
      </c>
      <c r="F1238" s="7">
        <v>44722</v>
      </c>
      <c r="G1238" s="4">
        <v>5796</v>
      </c>
      <c r="H1238">
        <v>389</v>
      </c>
      <c r="I1238" t="str">
        <f>TRIM(shipments[[#This Row],[Geography]])</f>
        <v>India</v>
      </c>
      <c r="J1238">
        <f>shipments[[#This Row],[Boxes]]*_xlfn.XLOOKUP(shipments[[#This Row],[Product]],products[Product], products[Cost per box])</f>
        <v>2454.5899999999997</v>
      </c>
    </row>
    <row r="1239" spans="3:10" x14ac:dyDescent="0.3">
      <c r="C1239" t="s">
        <v>2</v>
      </c>
      <c r="D1239" t="s">
        <v>35</v>
      </c>
      <c r="E1239" t="s">
        <v>13</v>
      </c>
      <c r="F1239" s="7">
        <v>44995</v>
      </c>
      <c r="G1239" s="4">
        <v>5299</v>
      </c>
      <c r="H1239">
        <v>177</v>
      </c>
      <c r="I1239" t="str">
        <f>TRIM(shipments[[#This Row],[Geography]])</f>
        <v>USA</v>
      </c>
      <c r="J1239">
        <f>shipments[[#This Row],[Boxes]]*_xlfn.XLOOKUP(shipments[[#This Row],[Product]],products[Product], products[Cost per box])</f>
        <v>931.02</v>
      </c>
    </row>
    <row r="1240" spans="3:10" x14ac:dyDescent="0.3">
      <c r="C1240" t="s">
        <v>94</v>
      </c>
      <c r="D1240" t="s">
        <v>34</v>
      </c>
      <c r="E1240" t="s">
        <v>31</v>
      </c>
      <c r="F1240" s="7">
        <v>44985</v>
      </c>
      <c r="G1240" s="4">
        <v>3689</v>
      </c>
      <c r="H1240">
        <v>587</v>
      </c>
      <c r="I1240" t="str">
        <f>TRIM(shipments[[#This Row],[Geography]])</f>
        <v>India</v>
      </c>
      <c r="J1240">
        <f>shipments[[#This Row],[Boxes]]*_xlfn.XLOOKUP(shipments[[#This Row],[Product]],products[Product], products[Cost per box])</f>
        <v>1620.12</v>
      </c>
    </row>
    <row r="1241" spans="3:10" x14ac:dyDescent="0.3">
      <c r="C1241" t="s">
        <v>65</v>
      </c>
      <c r="D1241" t="s">
        <v>36</v>
      </c>
      <c r="E1241" t="s">
        <v>26</v>
      </c>
      <c r="F1241" s="7">
        <v>44936</v>
      </c>
      <c r="G1241" s="4">
        <v>6090</v>
      </c>
      <c r="H1241">
        <v>12</v>
      </c>
      <c r="I1241" t="str">
        <f>TRIM(shipments[[#This Row],[Geography]])</f>
        <v>Canada</v>
      </c>
      <c r="J1241">
        <f>shipments[[#This Row],[Boxes]]*_xlfn.XLOOKUP(shipments[[#This Row],[Product]],products[Product], products[Cost per box])</f>
        <v>148.92000000000002</v>
      </c>
    </row>
    <row r="1242" spans="3:10" x14ac:dyDescent="0.3">
      <c r="C1242" t="s">
        <v>92</v>
      </c>
      <c r="D1242" t="s">
        <v>35</v>
      </c>
      <c r="E1242" t="s">
        <v>29</v>
      </c>
      <c r="F1242" s="7">
        <v>45034</v>
      </c>
      <c r="G1242" s="4">
        <v>9380</v>
      </c>
      <c r="H1242">
        <v>667</v>
      </c>
      <c r="I1242" t="str">
        <f>TRIM(shipments[[#This Row],[Geography]])</f>
        <v>USA</v>
      </c>
      <c r="J1242">
        <f>shipments[[#This Row],[Boxes]]*_xlfn.XLOOKUP(shipments[[#This Row],[Product]],products[Product], products[Cost per box])</f>
        <v>4535.5999999999995</v>
      </c>
    </row>
    <row r="1243" spans="3:10" x14ac:dyDescent="0.3">
      <c r="C1243" t="s">
        <v>3</v>
      </c>
      <c r="D1243" t="s">
        <v>39</v>
      </c>
      <c r="E1243" t="s">
        <v>21</v>
      </c>
      <c r="F1243" s="7">
        <v>44721</v>
      </c>
      <c r="G1243" s="4">
        <v>3451</v>
      </c>
      <c r="H1243">
        <v>530</v>
      </c>
      <c r="I1243" t="str">
        <f>TRIM(shipments[[#This Row],[Geography]])</f>
        <v>UK</v>
      </c>
      <c r="J1243">
        <f>shipments[[#This Row],[Boxes]]*_xlfn.XLOOKUP(shipments[[#This Row],[Product]],products[Product], products[Cost per box])</f>
        <v>4356.6000000000004</v>
      </c>
    </row>
    <row r="1244" spans="3:10" x14ac:dyDescent="0.3">
      <c r="C1244" t="s">
        <v>6</v>
      </c>
      <c r="D1244" t="s">
        <v>37</v>
      </c>
      <c r="E1244" t="s">
        <v>24</v>
      </c>
      <c r="F1244" s="7">
        <v>44692</v>
      </c>
      <c r="G1244" s="4">
        <v>3213</v>
      </c>
      <c r="H1244">
        <v>332</v>
      </c>
      <c r="I1244" t="str">
        <f>TRIM(shipments[[#This Row],[Geography]])</f>
        <v>New Zealand</v>
      </c>
      <c r="J1244">
        <f>shipments[[#This Row],[Boxes]]*_xlfn.XLOOKUP(shipments[[#This Row],[Product]],products[Product], products[Cost per box])</f>
        <v>3489.3199999999997</v>
      </c>
    </row>
    <row r="1245" spans="3:10" x14ac:dyDescent="0.3">
      <c r="C1245" t="s">
        <v>71</v>
      </c>
      <c r="D1245" t="s">
        <v>34</v>
      </c>
      <c r="E1245" t="s">
        <v>4</v>
      </c>
      <c r="F1245" s="7">
        <v>44949</v>
      </c>
      <c r="G1245" s="4">
        <v>12754</v>
      </c>
      <c r="H1245">
        <v>229</v>
      </c>
      <c r="I1245" t="str">
        <f>TRIM(shipments[[#This Row],[Geography]])</f>
        <v>India</v>
      </c>
      <c r="J1245">
        <f>shipments[[#This Row],[Boxes]]*_xlfn.XLOOKUP(shipments[[#This Row],[Product]],products[Product], products[Cost per box])</f>
        <v>1179.3500000000001</v>
      </c>
    </row>
    <row r="1246" spans="3:10" x14ac:dyDescent="0.3">
      <c r="C1246" t="s">
        <v>3</v>
      </c>
      <c r="D1246" t="s">
        <v>34</v>
      </c>
      <c r="E1246" t="s">
        <v>21</v>
      </c>
      <c r="F1246" s="7">
        <v>44945</v>
      </c>
      <c r="G1246" s="4">
        <v>5439</v>
      </c>
      <c r="H1246">
        <v>65</v>
      </c>
      <c r="I1246" t="str">
        <f>TRIM(shipments[[#This Row],[Geography]])</f>
        <v>India</v>
      </c>
      <c r="J1246">
        <f>shipments[[#This Row],[Boxes]]*_xlfn.XLOOKUP(shipments[[#This Row],[Product]],products[Product], products[Cost per box])</f>
        <v>534.30000000000007</v>
      </c>
    </row>
    <row r="1247" spans="3:10" x14ac:dyDescent="0.3">
      <c r="C1247" t="s">
        <v>75</v>
      </c>
      <c r="D1247" t="s">
        <v>37</v>
      </c>
      <c r="E1247" t="s">
        <v>18</v>
      </c>
      <c r="F1247" s="7">
        <v>44944</v>
      </c>
      <c r="G1247" s="4">
        <v>1162</v>
      </c>
      <c r="H1247">
        <v>132</v>
      </c>
      <c r="I1247" t="str">
        <f>TRIM(shipments[[#This Row],[Geography]])</f>
        <v>New Zealand</v>
      </c>
      <c r="J1247">
        <f>shipments[[#This Row],[Boxes]]*_xlfn.XLOOKUP(shipments[[#This Row],[Product]],products[Product], products[Cost per box])</f>
        <v>1312.08</v>
      </c>
    </row>
    <row r="1248" spans="3:10" x14ac:dyDescent="0.3">
      <c r="C1248" t="s">
        <v>65</v>
      </c>
      <c r="D1248" t="s">
        <v>35</v>
      </c>
      <c r="E1248" t="s">
        <v>29</v>
      </c>
      <c r="F1248" s="7">
        <v>44757</v>
      </c>
      <c r="G1248" s="4">
        <v>1316</v>
      </c>
      <c r="H1248">
        <v>214</v>
      </c>
      <c r="I1248" t="str">
        <f>TRIM(shipments[[#This Row],[Geography]])</f>
        <v>USA</v>
      </c>
      <c r="J1248">
        <f>shipments[[#This Row],[Boxes]]*_xlfn.XLOOKUP(shipments[[#This Row],[Product]],products[Product], products[Cost per box])</f>
        <v>1455.2</v>
      </c>
    </row>
    <row r="1249" spans="3:10" x14ac:dyDescent="0.3">
      <c r="C1249" t="s">
        <v>92</v>
      </c>
      <c r="D1249" t="s">
        <v>39</v>
      </c>
      <c r="E1249" t="s">
        <v>22</v>
      </c>
      <c r="F1249" s="7">
        <v>45131</v>
      </c>
      <c r="G1249" s="4">
        <v>1841</v>
      </c>
      <c r="H1249">
        <v>893</v>
      </c>
      <c r="I1249" t="str">
        <f>TRIM(shipments[[#This Row],[Geography]])</f>
        <v>UK</v>
      </c>
      <c r="J1249">
        <f>shipments[[#This Row],[Boxes]]*_xlfn.XLOOKUP(shipments[[#This Row],[Product]],products[Product], products[Cost per box])</f>
        <v>9135.3900000000012</v>
      </c>
    </row>
    <row r="1250" spans="3:10" x14ac:dyDescent="0.3">
      <c r="C1250" t="s">
        <v>74</v>
      </c>
      <c r="D1250" t="s">
        <v>98</v>
      </c>
      <c r="E1250" t="s">
        <v>4</v>
      </c>
      <c r="F1250" s="7">
        <v>44877</v>
      </c>
      <c r="G1250" s="4"/>
      <c r="H1250">
        <v>321</v>
      </c>
      <c r="I1250" t="str">
        <f>TRIM(shipments[[#This Row],[Geography]])</f>
        <v>UK</v>
      </c>
      <c r="J1250">
        <f>shipments[[#This Row],[Boxes]]*_xlfn.XLOOKUP(shipments[[#This Row],[Product]],products[Product], products[Cost per box])</f>
        <v>1653.15</v>
      </c>
    </row>
    <row r="1251" spans="3:10" x14ac:dyDescent="0.3">
      <c r="C1251" t="s">
        <v>9</v>
      </c>
      <c r="D1251" t="s">
        <v>101</v>
      </c>
      <c r="E1251" t="s">
        <v>21</v>
      </c>
      <c r="F1251" s="7">
        <v>44765</v>
      </c>
      <c r="G1251" s="4">
        <v>3017</v>
      </c>
      <c r="H1251">
        <v>571</v>
      </c>
      <c r="I1251" t="str">
        <f>TRIM(shipments[[#This Row],[Geography]])</f>
        <v>USA</v>
      </c>
      <c r="J1251">
        <f>shipments[[#This Row],[Boxes]]*_xlfn.XLOOKUP(shipments[[#This Row],[Product]],products[Product], products[Cost per box])</f>
        <v>4693.6200000000008</v>
      </c>
    </row>
    <row r="1252" spans="3:10" x14ac:dyDescent="0.3">
      <c r="C1252" t="s">
        <v>68</v>
      </c>
      <c r="D1252" t="s">
        <v>39</v>
      </c>
      <c r="E1252" t="s">
        <v>16</v>
      </c>
      <c r="F1252" s="7">
        <v>45082</v>
      </c>
      <c r="G1252" s="4">
        <v>6531</v>
      </c>
      <c r="H1252">
        <v>257</v>
      </c>
      <c r="I1252" t="str">
        <f>TRIM(shipments[[#This Row],[Geography]])</f>
        <v>UK</v>
      </c>
      <c r="J1252">
        <f>shipments[[#This Row],[Boxes]]*_xlfn.XLOOKUP(shipments[[#This Row],[Product]],products[Product], products[Cost per box])</f>
        <v>1470.04</v>
      </c>
    </row>
    <row r="1253" spans="3:10" x14ac:dyDescent="0.3">
      <c r="C1253" t="s">
        <v>69</v>
      </c>
      <c r="D1253" t="s">
        <v>39</v>
      </c>
      <c r="E1253" t="s">
        <v>19</v>
      </c>
      <c r="F1253" s="7">
        <v>45112</v>
      </c>
      <c r="G1253" s="4">
        <v>4781</v>
      </c>
      <c r="H1253">
        <v>430</v>
      </c>
      <c r="I1253" t="str">
        <f>TRIM(shipments[[#This Row],[Geography]])</f>
        <v>UK</v>
      </c>
      <c r="J1253">
        <f>shipments[[#This Row],[Boxes]]*_xlfn.XLOOKUP(shipments[[#This Row],[Product]],products[Product], products[Cost per box])</f>
        <v>3323.9</v>
      </c>
    </row>
    <row r="1254" spans="3:10" x14ac:dyDescent="0.3">
      <c r="C1254" t="s">
        <v>10</v>
      </c>
      <c r="D1254" t="s">
        <v>105</v>
      </c>
      <c r="E1254" t="s">
        <v>20</v>
      </c>
      <c r="F1254" s="7">
        <v>44897</v>
      </c>
      <c r="G1254" s="4">
        <v>4774</v>
      </c>
      <c r="H1254">
        <v>415</v>
      </c>
      <c r="I1254" t="str">
        <f>TRIM(shipments[[#This Row],[Geography]])</f>
        <v>Canada</v>
      </c>
      <c r="J1254">
        <f>shipments[[#This Row],[Boxes]]*_xlfn.XLOOKUP(shipments[[#This Row],[Product]],products[Product], products[Cost per box])</f>
        <v>1527.2</v>
      </c>
    </row>
    <row r="1255" spans="3:10" x14ac:dyDescent="0.3">
      <c r="C1255" t="s">
        <v>9</v>
      </c>
      <c r="D1255" t="s">
        <v>34</v>
      </c>
      <c r="E1255" t="s">
        <v>25</v>
      </c>
      <c r="F1255" s="7">
        <v>44966</v>
      </c>
      <c r="G1255" s="4">
        <v>518</v>
      </c>
      <c r="H1255">
        <v>453</v>
      </c>
      <c r="I1255" t="str">
        <f>TRIM(shipments[[#This Row],[Geography]])</f>
        <v>India</v>
      </c>
      <c r="J1255">
        <f>shipments[[#This Row],[Boxes]]*_xlfn.XLOOKUP(shipments[[#This Row],[Product]],products[Product], products[Cost per box])</f>
        <v>2912.79</v>
      </c>
    </row>
    <row r="1256" spans="3:10" x14ac:dyDescent="0.3">
      <c r="C1256" t="s">
        <v>64</v>
      </c>
      <c r="D1256" t="s">
        <v>112</v>
      </c>
      <c r="E1256" t="s">
        <v>20</v>
      </c>
      <c r="F1256" s="7">
        <v>44756</v>
      </c>
      <c r="G1256" s="4">
        <v>721</v>
      </c>
      <c r="H1256">
        <v>379</v>
      </c>
      <c r="I1256" t="str">
        <f>TRIM(shipments[[#This Row],[Geography]])</f>
        <v>Australia</v>
      </c>
      <c r="J1256">
        <f>shipments[[#This Row],[Boxes]]*_xlfn.XLOOKUP(shipments[[#This Row],[Product]],products[Product], products[Cost per box])</f>
        <v>1394.72</v>
      </c>
    </row>
    <row r="1257" spans="3:10" x14ac:dyDescent="0.3">
      <c r="C1257" t="s">
        <v>7</v>
      </c>
      <c r="D1257" t="s">
        <v>34</v>
      </c>
      <c r="E1257" t="s">
        <v>24</v>
      </c>
      <c r="F1257" s="7">
        <v>44734</v>
      </c>
      <c r="G1257" s="4">
        <v>623</v>
      </c>
      <c r="H1257">
        <v>7</v>
      </c>
      <c r="I1257" t="str">
        <f>TRIM(shipments[[#This Row],[Geography]])</f>
        <v>India</v>
      </c>
      <c r="J1257">
        <f>shipments[[#This Row],[Boxes]]*_xlfn.XLOOKUP(shipments[[#This Row],[Product]],products[Product], products[Cost per box])</f>
        <v>73.569999999999993</v>
      </c>
    </row>
    <row r="1258" spans="3:10" x14ac:dyDescent="0.3">
      <c r="C1258" t="s">
        <v>3</v>
      </c>
      <c r="D1258" t="s">
        <v>111</v>
      </c>
      <c r="E1258" t="s">
        <v>24</v>
      </c>
      <c r="F1258" s="7">
        <v>44896</v>
      </c>
      <c r="G1258" s="4">
        <v>3563</v>
      </c>
      <c r="H1258">
        <v>354</v>
      </c>
      <c r="I1258" t="str">
        <f>TRIM(shipments[[#This Row],[Geography]])</f>
        <v>New Zealand</v>
      </c>
      <c r="J1258">
        <f>shipments[[#This Row],[Boxes]]*_xlfn.XLOOKUP(shipments[[#This Row],[Product]],products[Product], products[Cost per box])</f>
        <v>3720.54</v>
      </c>
    </row>
    <row r="1259" spans="3:10" x14ac:dyDescent="0.3">
      <c r="C1259" t="s">
        <v>2</v>
      </c>
      <c r="D1259" t="s">
        <v>36</v>
      </c>
      <c r="E1259" t="s">
        <v>32</v>
      </c>
      <c r="F1259" s="7">
        <v>44738</v>
      </c>
      <c r="G1259" s="4">
        <v>35</v>
      </c>
      <c r="H1259">
        <v>517</v>
      </c>
      <c r="I1259" t="str">
        <f>TRIM(shipments[[#This Row],[Geography]])</f>
        <v>Canada</v>
      </c>
      <c r="J1259">
        <f>shipments[[#This Row],[Boxes]]*_xlfn.XLOOKUP(shipments[[#This Row],[Product]],products[Product], products[Cost per box])</f>
        <v>1716.4399999999998</v>
      </c>
    </row>
    <row r="1260" spans="3:10" x14ac:dyDescent="0.3">
      <c r="C1260" t="s">
        <v>69</v>
      </c>
      <c r="D1260" t="s">
        <v>37</v>
      </c>
      <c r="E1260" t="s">
        <v>21</v>
      </c>
      <c r="F1260" s="7">
        <v>45013</v>
      </c>
      <c r="G1260" s="4">
        <v>9191</v>
      </c>
      <c r="H1260">
        <v>484</v>
      </c>
      <c r="I1260" t="str">
        <f>TRIM(shipments[[#This Row],[Geography]])</f>
        <v>New Zealand</v>
      </c>
      <c r="J1260">
        <f>shipments[[#This Row],[Boxes]]*_xlfn.XLOOKUP(shipments[[#This Row],[Product]],products[Product], products[Cost per box])</f>
        <v>3978.4800000000005</v>
      </c>
    </row>
    <row r="1261" spans="3:10" x14ac:dyDescent="0.3">
      <c r="C1261" t="s">
        <v>68</v>
      </c>
      <c r="D1261" t="s">
        <v>115</v>
      </c>
      <c r="E1261" t="s">
        <v>33</v>
      </c>
      <c r="F1261" s="7">
        <v>44783</v>
      </c>
      <c r="G1261" s="4">
        <v>4046</v>
      </c>
      <c r="H1261">
        <v>118</v>
      </c>
      <c r="I1261" t="str">
        <f>TRIM(shipments[[#This Row],[Geography]])</f>
        <v>Australia</v>
      </c>
      <c r="J1261">
        <f>shipments[[#This Row],[Boxes]]*_xlfn.XLOOKUP(shipments[[#This Row],[Product]],products[Product], products[Cost per box])</f>
        <v>312.7</v>
      </c>
    </row>
    <row r="1262" spans="3:10" x14ac:dyDescent="0.3">
      <c r="C1262" t="s">
        <v>74</v>
      </c>
      <c r="D1262" t="s">
        <v>34</v>
      </c>
      <c r="E1262" t="s">
        <v>18</v>
      </c>
      <c r="F1262" s="7">
        <v>45061</v>
      </c>
      <c r="G1262" s="4">
        <v>3829</v>
      </c>
      <c r="H1262">
        <v>299</v>
      </c>
      <c r="I1262" t="str">
        <f>TRIM(shipments[[#This Row],[Geography]])</f>
        <v>India</v>
      </c>
      <c r="J1262">
        <f>shipments[[#This Row],[Boxes]]*_xlfn.XLOOKUP(shipments[[#This Row],[Product]],products[Product], products[Cost per box])</f>
        <v>2972.06</v>
      </c>
    </row>
    <row r="1263" spans="3:10" x14ac:dyDescent="0.3">
      <c r="C1263" t="s">
        <v>93</v>
      </c>
      <c r="D1263" t="s">
        <v>38</v>
      </c>
      <c r="E1263" t="s">
        <v>21</v>
      </c>
      <c r="F1263" s="7">
        <v>45050</v>
      </c>
      <c r="G1263" s="4">
        <v>6244</v>
      </c>
      <c r="H1263">
        <v>368</v>
      </c>
      <c r="I1263" t="str">
        <f>TRIM(shipments[[#This Row],[Geography]])</f>
        <v>Australia</v>
      </c>
      <c r="J1263">
        <f>shipments[[#This Row],[Boxes]]*_xlfn.XLOOKUP(shipments[[#This Row],[Product]],products[Product], products[Cost per box])</f>
        <v>3024.96</v>
      </c>
    </row>
    <row r="1264" spans="3:10" x14ac:dyDescent="0.3">
      <c r="C1264" t="s">
        <v>69</v>
      </c>
      <c r="D1264" t="s">
        <v>108</v>
      </c>
      <c r="E1264" t="s">
        <v>26</v>
      </c>
      <c r="F1264" s="7">
        <v>44854</v>
      </c>
      <c r="G1264" s="4">
        <v>2464</v>
      </c>
      <c r="H1264">
        <v>53</v>
      </c>
      <c r="I1264" t="str">
        <f>TRIM(shipments[[#This Row],[Geography]])</f>
        <v>USA</v>
      </c>
      <c r="J1264">
        <f>shipments[[#This Row],[Boxes]]*_xlfn.XLOOKUP(shipments[[#This Row],[Product]],products[Product], products[Cost per box])</f>
        <v>657.73</v>
      </c>
    </row>
    <row r="1265" spans="3:10" x14ac:dyDescent="0.3">
      <c r="C1265" t="s">
        <v>7</v>
      </c>
      <c r="D1265" t="s">
        <v>113</v>
      </c>
      <c r="E1265" t="s">
        <v>13</v>
      </c>
      <c r="F1265" s="7">
        <v>44820</v>
      </c>
      <c r="G1265" s="4">
        <v>1372</v>
      </c>
      <c r="H1265">
        <v>12</v>
      </c>
      <c r="I1265" t="str">
        <f>TRIM(shipments[[#This Row],[Geography]])</f>
        <v>New Zealand</v>
      </c>
      <c r="J1265">
        <f>shipments[[#This Row],[Boxes]]*_xlfn.XLOOKUP(shipments[[#This Row],[Product]],products[Product], products[Cost per box])</f>
        <v>63.12</v>
      </c>
    </row>
    <row r="1266" spans="3:10" x14ac:dyDescent="0.3">
      <c r="C1266" t="s">
        <v>70</v>
      </c>
      <c r="D1266" t="s">
        <v>34</v>
      </c>
      <c r="E1266" t="s">
        <v>29</v>
      </c>
      <c r="F1266" s="7">
        <v>44985</v>
      </c>
      <c r="G1266" s="4">
        <v>9149</v>
      </c>
      <c r="H1266">
        <v>584</v>
      </c>
      <c r="I1266" t="str">
        <f>TRIM(shipments[[#This Row],[Geography]])</f>
        <v>India</v>
      </c>
      <c r="J1266">
        <f>shipments[[#This Row],[Boxes]]*_xlfn.XLOOKUP(shipments[[#This Row],[Product]],products[Product], products[Cost per box])</f>
        <v>3971.2</v>
      </c>
    </row>
    <row r="1267" spans="3:10" x14ac:dyDescent="0.3">
      <c r="C1267" t="s">
        <v>68</v>
      </c>
      <c r="D1267" t="s">
        <v>38</v>
      </c>
      <c r="E1267" t="s">
        <v>16</v>
      </c>
      <c r="F1267" s="7">
        <v>44956</v>
      </c>
      <c r="G1267" s="4">
        <v>9653</v>
      </c>
      <c r="H1267">
        <v>345</v>
      </c>
      <c r="I1267" t="str">
        <f>TRIM(shipments[[#This Row],[Geography]])</f>
        <v>Australia</v>
      </c>
      <c r="J1267">
        <f>shipments[[#This Row],[Boxes]]*_xlfn.XLOOKUP(shipments[[#This Row],[Product]],products[Product], products[Cost per box])</f>
        <v>1973.3999999999999</v>
      </c>
    </row>
    <row r="1268" spans="3:10" x14ac:dyDescent="0.3">
      <c r="C1268" t="s">
        <v>67</v>
      </c>
      <c r="D1268" t="s">
        <v>39</v>
      </c>
      <c r="E1268" t="s">
        <v>19</v>
      </c>
      <c r="F1268" s="7">
        <v>45153</v>
      </c>
      <c r="G1268" s="4">
        <v>1876</v>
      </c>
      <c r="H1268">
        <v>298</v>
      </c>
      <c r="I1268" t="str">
        <f>TRIM(shipments[[#This Row],[Geography]])</f>
        <v>UK</v>
      </c>
      <c r="J1268">
        <f>shipments[[#This Row],[Boxes]]*_xlfn.XLOOKUP(shipments[[#This Row],[Product]],products[Product], products[Cost per box])</f>
        <v>2303.54</v>
      </c>
    </row>
    <row r="1269" spans="3:10" x14ac:dyDescent="0.3">
      <c r="C1269" t="s">
        <v>2</v>
      </c>
      <c r="D1269" t="s">
        <v>38</v>
      </c>
      <c r="E1269" t="s">
        <v>24</v>
      </c>
      <c r="F1269" s="7">
        <v>45159</v>
      </c>
      <c r="G1269" s="4">
        <v>4053</v>
      </c>
      <c r="H1269">
        <v>185</v>
      </c>
      <c r="I1269" t="str">
        <f>TRIM(shipments[[#This Row],[Geography]])</f>
        <v>Australia</v>
      </c>
      <c r="J1269">
        <f>shipments[[#This Row],[Boxes]]*_xlfn.XLOOKUP(shipments[[#This Row],[Product]],products[Product], products[Cost per box])</f>
        <v>1944.35</v>
      </c>
    </row>
    <row r="1270" spans="3:10" x14ac:dyDescent="0.3">
      <c r="C1270" t="s">
        <v>10</v>
      </c>
      <c r="D1270" t="s">
        <v>37</v>
      </c>
      <c r="E1270" t="s">
        <v>32</v>
      </c>
      <c r="F1270" s="7">
        <v>45077</v>
      </c>
      <c r="G1270" s="4">
        <v>3808</v>
      </c>
      <c r="H1270">
        <v>451</v>
      </c>
      <c r="I1270" t="str">
        <f>TRIM(shipments[[#This Row],[Geography]])</f>
        <v>New Zealand</v>
      </c>
      <c r="J1270">
        <f>shipments[[#This Row],[Boxes]]*_xlfn.XLOOKUP(shipments[[#This Row],[Product]],products[Product], products[Cost per box])</f>
        <v>1497.32</v>
      </c>
    </row>
    <row r="1271" spans="3:10" x14ac:dyDescent="0.3">
      <c r="C1271" t="s">
        <v>95</v>
      </c>
      <c r="D1271" t="s">
        <v>39</v>
      </c>
      <c r="E1271" t="s">
        <v>33</v>
      </c>
      <c r="F1271" s="7">
        <v>45110</v>
      </c>
      <c r="G1271" s="4">
        <v>3080</v>
      </c>
      <c r="H1271">
        <v>110</v>
      </c>
      <c r="I1271" t="str">
        <f>TRIM(shipments[[#This Row],[Geography]])</f>
        <v>UK</v>
      </c>
      <c r="J1271">
        <f>shipments[[#This Row],[Boxes]]*_xlfn.XLOOKUP(shipments[[#This Row],[Product]],products[Product], products[Cost per box])</f>
        <v>291.5</v>
      </c>
    </row>
    <row r="1272" spans="3:10" x14ac:dyDescent="0.3">
      <c r="C1272" t="s">
        <v>5</v>
      </c>
      <c r="D1272" t="s">
        <v>39</v>
      </c>
      <c r="E1272" t="s">
        <v>16</v>
      </c>
      <c r="F1272" s="7">
        <v>44978</v>
      </c>
      <c r="G1272" s="4">
        <v>7588</v>
      </c>
      <c r="H1272">
        <v>21</v>
      </c>
      <c r="I1272" t="str">
        <f>TRIM(shipments[[#This Row],[Geography]])</f>
        <v>UK</v>
      </c>
      <c r="J1272">
        <f>shipments[[#This Row],[Boxes]]*_xlfn.XLOOKUP(shipments[[#This Row],[Product]],products[Product], products[Cost per box])</f>
        <v>120.11999999999999</v>
      </c>
    </row>
    <row r="1273" spans="3:10" x14ac:dyDescent="0.3">
      <c r="C1273" t="s">
        <v>6</v>
      </c>
      <c r="D1273" t="s">
        <v>37</v>
      </c>
      <c r="E1273" t="s">
        <v>4</v>
      </c>
      <c r="F1273" s="7">
        <v>44939</v>
      </c>
      <c r="G1273" s="4">
        <v>10864</v>
      </c>
      <c r="H1273">
        <v>423</v>
      </c>
      <c r="I1273" t="str">
        <f>TRIM(shipments[[#This Row],[Geography]])</f>
        <v>New Zealand</v>
      </c>
      <c r="J1273">
        <f>shipments[[#This Row],[Boxes]]*_xlfn.XLOOKUP(shipments[[#This Row],[Product]],products[Product], products[Cost per box])</f>
        <v>2178.4500000000003</v>
      </c>
    </row>
    <row r="1274" spans="3:10" x14ac:dyDescent="0.3">
      <c r="C1274" t="s">
        <v>3</v>
      </c>
      <c r="D1274" t="s">
        <v>36</v>
      </c>
      <c r="E1274" t="s">
        <v>31</v>
      </c>
      <c r="F1274" s="7">
        <v>45051</v>
      </c>
      <c r="G1274" s="4">
        <v>1897</v>
      </c>
      <c r="H1274">
        <v>4</v>
      </c>
      <c r="I1274" t="str">
        <f>TRIM(shipments[[#This Row],[Geography]])</f>
        <v>Canada</v>
      </c>
      <c r="J1274">
        <f>shipments[[#This Row],[Boxes]]*_xlfn.XLOOKUP(shipments[[#This Row],[Product]],products[Product], products[Cost per box])</f>
        <v>11.04</v>
      </c>
    </row>
    <row r="1275" spans="3:10" x14ac:dyDescent="0.3">
      <c r="C1275" t="s">
        <v>65</v>
      </c>
      <c r="D1275" t="s">
        <v>36</v>
      </c>
      <c r="E1275" t="s">
        <v>32</v>
      </c>
      <c r="F1275" s="7">
        <v>45062</v>
      </c>
      <c r="G1275" s="4">
        <v>1169</v>
      </c>
      <c r="H1275">
        <v>42</v>
      </c>
      <c r="I1275" t="str">
        <f>TRIM(shipments[[#This Row],[Geography]])</f>
        <v>Canada</v>
      </c>
      <c r="J1275">
        <f>shipments[[#This Row],[Boxes]]*_xlfn.XLOOKUP(shipments[[#This Row],[Product]],products[Product], products[Cost per box])</f>
        <v>139.44</v>
      </c>
    </row>
    <row r="1276" spans="3:10" x14ac:dyDescent="0.3">
      <c r="C1276" t="s">
        <v>9</v>
      </c>
      <c r="D1276" t="s">
        <v>34</v>
      </c>
      <c r="E1276" t="s">
        <v>27</v>
      </c>
      <c r="F1276" s="7">
        <v>45168</v>
      </c>
      <c r="G1276" s="4">
        <v>12075</v>
      </c>
      <c r="H1276">
        <v>735</v>
      </c>
      <c r="I1276" t="str">
        <f>TRIM(shipments[[#This Row],[Geography]])</f>
        <v>India</v>
      </c>
      <c r="J1276">
        <f>shipments[[#This Row],[Boxes]]*_xlfn.XLOOKUP(shipments[[#This Row],[Product]],products[Product], products[Cost per box])</f>
        <v>7033.95</v>
      </c>
    </row>
    <row r="1277" spans="3:10" x14ac:dyDescent="0.3">
      <c r="C1277" t="s">
        <v>8</v>
      </c>
      <c r="D1277" t="s">
        <v>39</v>
      </c>
      <c r="E1277" t="s">
        <v>17</v>
      </c>
      <c r="F1277" s="7">
        <v>44992</v>
      </c>
      <c r="G1277" s="4">
        <v>13965</v>
      </c>
      <c r="H1277">
        <v>606</v>
      </c>
      <c r="I1277" t="str">
        <f>TRIM(shipments[[#This Row],[Geography]])</f>
        <v>UK</v>
      </c>
      <c r="J1277">
        <f>shipments[[#This Row],[Boxes]]*_xlfn.XLOOKUP(shipments[[#This Row],[Product]],products[Product], products[Cost per box])</f>
        <v>3823.8599999999997</v>
      </c>
    </row>
    <row r="1278" spans="3:10" x14ac:dyDescent="0.3">
      <c r="C1278" t="s">
        <v>91</v>
      </c>
      <c r="D1278" t="s">
        <v>39</v>
      </c>
      <c r="E1278" t="s">
        <v>4</v>
      </c>
      <c r="F1278" s="7">
        <v>44958</v>
      </c>
      <c r="G1278" s="4">
        <v>4620</v>
      </c>
      <c r="H1278">
        <v>208</v>
      </c>
      <c r="I1278" t="str">
        <f>TRIM(shipments[[#This Row],[Geography]])</f>
        <v>UK</v>
      </c>
      <c r="J1278">
        <f>shipments[[#This Row],[Boxes]]*_xlfn.XLOOKUP(shipments[[#This Row],[Product]],products[Product], products[Cost per box])</f>
        <v>1071.2</v>
      </c>
    </row>
    <row r="1279" spans="3:10" x14ac:dyDescent="0.3">
      <c r="C1279" t="s">
        <v>3</v>
      </c>
      <c r="D1279" t="s">
        <v>34</v>
      </c>
      <c r="E1279" t="s">
        <v>14</v>
      </c>
      <c r="F1279" s="7">
        <v>45096</v>
      </c>
      <c r="G1279" s="4">
        <v>2849</v>
      </c>
      <c r="H1279">
        <v>46</v>
      </c>
      <c r="I1279" t="str">
        <f>TRIM(shipments[[#This Row],[Geography]])</f>
        <v>India</v>
      </c>
      <c r="J1279">
        <f>shipments[[#This Row],[Boxes]]*_xlfn.XLOOKUP(shipments[[#This Row],[Product]],products[Product], products[Cost per box])</f>
        <v>344.08000000000004</v>
      </c>
    </row>
    <row r="1280" spans="3:10" x14ac:dyDescent="0.3">
      <c r="C1280" t="s">
        <v>66</v>
      </c>
      <c r="D1280" t="s">
        <v>39</v>
      </c>
      <c r="E1280" t="s">
        <v>20</v>
      </c>
      <c r="F1280" s="7">
        <v>44902</v>
      </c>
      <c r="G1280" s="4">
        <v>707</v>
      </c>
      <c r="H1280">
        <v>466</v>
      </c>
      <c r="I1280" t="str">
        <f>TRIM(shipments[[#This Row],[Geography]])</f>
        <v>UK</v>
      </c>
      <c r="J1280">
        <f>shipments[[#This Row],[Boxes]]*_xlfn.XLOOKUP(shipments[[#This Row],[Product]],products[Product], products[Cost per box])</f>
        <v>1714.88</v>
      </c>
    </row>
    <row r="1281" spans="3:10" x14ac:dyDescent="0.3">
      <c r="C1281" t="s">
        <v>6</v>
      </c>
      <c r="D1281" t="s">
        <v>37</v>
      </c>
      <c r="E1281" t="s">
        <v>4</v>
      </c>
      <c r="F1281" s="7">
        <v>45075</v>
      </c>
      <c r="G1281" s="4">
        <v>6559</v>
      </c>
      <c r="H1281">
        <v>315</v>
      </c>
      <c r="I1281" t="str">
        <f>TRIM(shipments[[#This Row],[Geography]])</f>
        <v>New Zealand</v>
      </c>
      <c r="J1281">
        <f>shipments[[#This Row],[Boxes]]*_xlfn.XLOOKUP(shipments[[#This Row],[Product]],products[Product], products[Cost per box])</f>
        <v>1622.25</v>
      </c>
    </row>
    <row r="1282" spans="3:10" x14ac:dyDescent="0.3">
      <c r="C1282" t="s">
        <v>91</v>
      </c>
      <c r="D1282" t="s">
        <v>35</v>
      </c>
      <c r="E1282" t="s">
        <v>17</v>
      </c>
      <c r="F1282" s="7">
        <v>44986</v>
      </c>
      <c r="G1282" s="4">
        <v>6279</v>
      </c>
      <c r="H1282">
        <v>558</v>
      </c>
      <c r="I1282" t="str">
        <f>TRIM(shipments[[#This Row],[Geography]])</f>
        <v>USA</v>
      </c>
      <c r="J1282">
        <f>shipments[[#This Row],[Boxes]]*_xlfn.XLOOKUP(shipments[[#This Row],[Product]],products[Product], products[Cost per box])</f>
        <v>3520.9799999999996</v>
      </c>
    </row>
    <row r="1283" spans="3:10" x14ac:dyDescent="0.3">
      <c r="C1283" t="s">
        <v>8</v>
      </c>
      <c r="D1283" t="s">
        <v>36</v>
      </c>
      <c r="E1283" t="s">
        <v>21</v>
      </c>
      <c r="F1283" s="7">
        <v>45149</v>
      </c>
      <c r="G1283" s="4">
        <v>9625</v>
      </c>
      <c r="H1283">
        <v>509</v>
      </c>
      <c r="I1283" t="str">
        <f>TRIM(shipments[[#This Row],[Geography]])</f>
        <v>Canada</v>
      </c>
      <c r="J1283">
        <f>shipments[[#This Row],[Boxes]]*_xlfn.XLOOKUP(shipments[[#This Row],[Product]],products[Product], products[Cost per box])</f>
        <v>4183.9800000000005</v>
      </c>
    </row>
    <row r="1284" spans="3:10" x14ac:dyDescent="0.3">
      <c r="C1284" t="s">
        <v>74</v>
      </c>
      <c r="D1284" t="s">
        <v>37</v>
      </c>
      <c r="E1284" t="s">
        <v>21</v>
      </c>
      <c r="F1284" s="7">
        <v>45090</v>
      </c>
      <c r="G1284" s="4">
        <v>5901</v>
      </c>
      <c r="H1284">
        <v>191</v>
      </c>
      <c r="I1284" t="str">
        <f>TRIM(shipments[[#This Row],[Geography]])</f>
        <v>New Zealand</v>
      </c>
      <c r="J1284">
        <f>shipments[[#This Row],[Boxes]]*_xlfn.XLOOKUP(shipments[[#This Row],[Product]],products[Product], products[Cost per box])</f>
        <v>1570.0200000000002</v>
      </c>
    </row>
    <row r="1285" spans="3:10" x14ac:dyDescent="0.3">
      <c r="C1285" t="s">
        <v>93</v>
      </c>
      <c r="D1285" t="s">
        <v>34</v>
      </c>
      <c r="E1285" t="s">
        <v>33</v>
      </c>
      <c r="F1285" s="7">
        <v>45152</v>
      </c>
      <c r="G1285" s="4">
        <v>1001</v>
      </c>
      <c r="H1285">
        <v>294</v>
      </c>
      <c r="I1285" t="str">
        <f>TRIM(shipments[[#This Row],[Geography]])</f>
        <v>India</v>
      </c>
      <c r="J1285">
        <f>shipments[[#This Row],[Boxes]]*_xlfn.XLOOKUP(shipments[[#This Row],[Product]],products[Product], products[Cost per box])</f>
        <v>779.1</v>
      </c>
    </row>
    <row r="1286" spans="3:10" x14ac:dyDescent="0.3">
      <c r="C1286" t="s">
        <v>8</v>
      </c>
      <c r="D1286" t="s">
        <v>34</v>
      </c>
      <c r="E1286" t="s">
        <v>27</v>
      </c>
      <c r="F1286" s="7">
        <v>44979</v>
      </c>
      <c r="G1286" s="4">
        <v>3808</v>
      </c>
      <c r="H1286">
        <v>97</v>
      </c>
      <c r="I1286" t="str">
        <f>TRIM(shipments[[#This Row],[Geography]])</f>
        <v>India</v>
      </c>
      <c r="J1286">
        <f>shipments[[#This Row],[Boxes]]*_xlfn.XLOOKUP(shipments[[#This Row],[Product]],products[Product], products[Cost per box])</f>
        <v>928.29000000000008</v>
      </c>
    </row>
    <row r="1287" spans="3:10" x14ac:dyDescent="0.3">
      <c r="C1287" t="s">
        <v>9</v>
      </c>
      <c r="D1287" t="s">
        <v>39</v>
      </c>
      <c r="E1287" t="s">
        <v>25</v>
      </c>
      <c r="F1287" s="7">
        <v>44762</v>
      </c>
      <c r="G1287" s="4">
        <v>13839</v>
      </c>
      <c r="H1287">
        <v>240</v>
      </c>
      <c r="I1287" t="str">
        <f>TRIM(shipments[[#This Row],[Geography]])</f>
        <v>UK</v>
      </c>
      <c r="J1287">
        <f>shipments[[#This Row],[Boxes]]*_xlfn.XLOOKUP(shipments[[#This Row],[Product]],products[Product], products[Cost per box])</f>
        <v>1543.1999999999998</v>
      </c>
    </row>
    <row r="1288" spans="3:10" x14ac:dyDescent="0.3">
      <c r="C1288" t="s">
        <v>65</v>
      </c>
      <c r="D1288" t="s">
        <v>37</v>
      </c>
      <c r="E1288" t="s">
        <v>17</v>
      </c>
      <c r="F1288" s="7">
        <v>45119</v>
      </c>
      <c r="G1288" s="4">
        <v>483</v>
      </c>
      <c r="H1288">
        <v>98</v>
      </c>
      <c r="I1288" t="str">
        <f>TRIM(shipments[[#This Row],[Geography]])</f>
        <v>New Zealand</v>
      </c>
      <c r="J1288">
        <f>shipments[[#This Row],[Boxes]]*_xlfn.XLOOKUP(shipments[[#This Row],[Product]],products[Product], products[Cost per box])</f>
        <v>618.38</v>
      </c>
    </row>
    <row r="1289" spans="3:10" x14ac:dyDescent="0.3">
      <c r="C1289" t="s">
        <v>66</v>
      </c>
      <c r="D1289" t="s">
        <v>108</v>
      </c>
      <c r="E1289" t="s">
        <v>13</v>
      </c>
      <c r="F1289" s="7">
        <v>44916</v>
      </c>
      <c r="G1289" s="4">
        <v>2590</v>
      </c>
      <c r="H1289">
        <v>260</v>
      </c>
      <c r="I1289" t="str">
        <f>TRIM(shipments[[#This Row],[Geography]])</f>
        <v>USA</v>
      </c>
      <c r="J1289">
        <f>shipments[[#This Row],[Boxes]]*_xlfn.XLOOKUP(shipments[[#This Row],[Product]],products[Product], products[Cost per box])</f>
        <v>1367.6</v>
      </c>
    </row>
    <row r="1290" spans="3:10" x14ac:dyDescent="0.3">
      <c r="C1290" t="s">
        <v>6</v>
      </c>
      <c r="D1290" t="s">
        <v>34</v>
      </c>
      <c r="E1290" t="s">
        <v>25</v>
      </c>
      <c r="F1290" s="7">
        <v>44836</v>
      </c>
      <c r="G1290" s="4">
        <v>3654</v>
      </c>
      <c r="H1290">
        <v>369</v>
      </c>
      <c r="I1290" t="str">
        <f>TRIM(shipments[[#This Row],[Geography]])</f>
        <v>India</v>
      </c>
      <c r="J1290">
        <f>shipments[[#This Row],[Boxes]]*_xlfn.XLOOKUP(shipments[[#This Row],[Product]],products[Product], products[Cost per box])</f>
        <v>2372.67</v>
      </c>
    </row>
    <row r="1291" spans="3:10" x14ac:dyDescent="0.3">
      <c r="C1291" t="s">
        <v>73</v>
      </c>
      <c r="D1291" t="s">
        <v>39</v>
      </c>
      <c r="E1291" t="s">
        <v>30</v>
      </c>
      <c r="F1291" s="7">
        <v>45148</v>
      </c>
      <c r="G1291" s="4">
        <v>693</v>
      </c>
      <c r="H1291">
        <v>246</v>
      </c>
      <c r="I1291" t="str">
        <f>TRIM(shipments[[#This Row],[Geography]])</f>
        <v>UK</v>
      </c>
      <c r="J1291">
        <f>shipments[[#This Row],[Boxes]]*_xlfn.XLOOKUP(shipments[[#This Row],[Product]],products[Product], products[Cost per box])</f>
        <v>1239.8399999999999</v>
      </c>
    </row>
    <row r="1292" spans="3:10" x14ac:dyDescent="0.3">
      <c r="C1292" t="s">
        <v>65</v>
      </c>
      <c r="D1292" t="s">
        <v>99</v>
      </c>
      <c r="E1292" t="s">
        <v>20</v>
      </c>
      <c r="F1292" s="7">
        <v>44717</v>
      </c>
      <c r="G1292" s="4">
        <v>665</v>
      </c>
      <c r="H1292">
        <v>288</v>
      </c>
      <c r="I1292" t="str">
        <f>TRIM(shipments[[#This Row],[Geography]])</f>
        <v>India</v>
      </c>
      <c r="J1292">
        <f>shipments[[#This Row],[Boxes]]*_xlfn.XLOOKUP(shipments[[#This Row],[Product]],products[Product], products[Cost per box])</f>
        <v>1059.8400000000001</v>
      </c>
    </row>
    <row r="1293" spans="3:10" x14ac:dyDescent="0.3">
      <c r="C1293" t="s">
        <v>68</v>
      </c>
      <c r="D1293" t="s">
        <v>36</v>
      </c>
      <c r="E1293" t="s">
        <v>23</v>
      </c>
      <c r="F1293" s="7">
        <v>44942</v>
      </c>
      <c r="G1293" s="4">
        <v>1183</v>
      </c>
      <c r="H1293">
        <v>143</v>
      </c>
      <c r="I1293" t="str">
        <f>TRIM(shipments[[#This Row],[Geography]])</f>
        <v>Canada</v>
      </c>
      <c r="J1293">
        <f>shipments[[#This Row],[Boxes]]*_xlfn.XLOOKUP(shipments[[#This Row],[Product]],products[Product], products[Cost per box])</f>
        <v>677.82</v>
      </c>
    </row>
    <row r="1294" spans="3:10" x14ac:dyDescent="0.3">
      <c r="C1294" t="s">
        <v>3</v>
      </c>
      <c r="D1294" t="s">
        <v>38</v>
      </c>
      <c r="E1294" t="s">
        <v>26</v>
      </c>
      <c r="F1294" s="7">
        <v>44935</v>
      </c>
      <c r="G1294" s="4">
        <v>12768</v>
      </c>
      <c r="H1294">
        <v>399</v>
      </c>
      <c r="I1294" t="str">
        <f>TRIM(shipments[[#This Row],[Geography]])</f>
        <v>Australia</v>
      </c>
      <c r="J1294">
        <f>shipments[[#This Row],[Boxes]]*_xlfn.XLOOKUP(shipments[[#This Row],[Product]],products[Product], products[Cost per box])</f>
        <v>4951.59</v>
      </c>
    </row>
    <row r="1295" spans="3:10" x14ac:dyDescent="0.3">
      <c r="C1295" t="s">
        <v>67</v>
      </c>
      <c r="D1295" t="s">
        <v>37</v>
      </c>
      <c r="E1295" t="s">
        <v>16</v>
      </c>
      <c r="F1295" s="7">
        <v>44818</v>
      </c>
      <c r="G1295" s="4">
        <v>8596</v>
      </c>
      <c r="H1295">
        <v>1080</v>
      </c>
      <c r="I1295" t="str">
        <f>TRIM(shipments[[#This Row],[Geography]])</f>
        <v>New Zealand</v>
      </c>
      <c r="J1295">
        <f>shipments[[#This Row],[Boxes]]*_xlfn.XLOOKUP(shipments[[#This Row],[Product]],products[Product], products[Cost per box])</f>
        <v>6177.5999999999995</v>
      </c>
    </row>
    <row r="1296" spans="3:10" x14ac:dyDescent="0.3">
      <c r="C1296" t="s">
        <v>75</v>
      </c>
      <c r="D1296" t="s">
        <v>36</v>
      </c>
      <c r="E1296" t="s">
        <v>14</v>
      </c>
      <c r="F1296" s="7">
        <v>44965</v>
      </c>
      <c r="G1296" s="4"/>
      <c r="H1296">
        <v>38</v>
      </c>
      <c r="I1296" t="str">
        <f>TRIM(shipments[[#This Row],[Geography]])</f>
        <v>Canada</v>
      </c>
      <c r="J1296">
        <f>shipments[[#This Row],[Boxes]]*_xlfn.XLOOKUP(shipments[[#This Row],[Product]],products[Product], products[Cost per box])</f>
        <v>284.24</v>
      </c>
    </row>
    <row r="1297" spans="3:10" x14ac:dyDescent="0.3">
      <c r="C1297" t="s">
        <v>74</v>
      </c>
      <c r="D1297" t="s">
        <v>34</v>
      </c>
      <c r="E1297" t="s">
        <v>26</v>
      </c>
      <c r="F1297" s="7">
        <v>44754</v>
      </c>
      <c r="G1297" s="4">
        <v>224</v>
      </c>
      <c r="H1297">
        <v>979</v>
      </c>
      <c r="I1297" t="str">
        <f>TRIM(shipments[[#This Row],[Geography]])</f>
        <v>India</v>
      </c>
      <c r="J1297">
        <f>shipments[[#This Row],[Boxes]]*_xlfn.XLOOKUP(shipments[[#This Row],[Product]],products[Product], products[Cost per box])</f>
        <v>12149.39</v>
      </c>
    </row>
    <row r="1298" spans="3:10" x14ac:dyDescent="0.3">
      <c r="C1298" t="s">
        <v>92</v>
      </c>
      <c r="D1298" t="s">
        <v>34</v>
      </c>
      <c r="E1298" t="s">
        <v>16</v>
      </c>
      <c r="F1298" s="7">
        <v>44958</v>
      </c>
      <c r="G1298" s="4">
        <v>4354</v>
      </c>
      <c r="H1298">
        <v>695</v>
      </c>
      <c r="I1298" t="str">
        <f>TRIM(shipments[[#This Row],[Geography]])</f>
        <v>India</v>
      </c>
      <c r="J1298">
        <f>shipments[[#This Row],[Boxes]]*_xlfn.XLOOKUP(shipments[[#This Row],[Product]],products[Product], products[Cost per box])</f>
        <v>3975.3999999999996</v>
      </c>
    </row>
    <row r="1299" spans="3:10" x14ac:dyDescent="0.3">
      <c r="C1299" t="s">
        <v>8</v>
      </c>
      <c r="D1299" t="s">
        <v>38</v>
      </c>
      <c r="E1299" t="s">
        <v>13</v>
      </c>
      <c r="F1299" s="7">
        <v>44917</v>
      </c>
      <c r="G1299" s="4">
        <v>3514</v>
      </c>
      <c r="H1299">
        <v>524</v>
      </c>
      <c r="I1299" t="str">
        <f>TRIM(shipments[[#This Row],[Geography]])</f>
        <v>Australia</v>
      </c>
      <c r="J1299">
        <f>shipments[[#This Row],[Boxes]]*_xlfn.XLOOKUP(shipments[[#This Row],[Product]],products[Product], products[Cost per box])</f>
        <v>2756.24</v>
      </c>
    </row>
    <row r="1300" spans="3:10" x14ac:dyDescent="0.3">
      <c r="C1300" t="s">
        <v>9</v>
      </c>
      <c r="D1300" t="s">
        <v>35</v>
      </c>
      <c r="E1300" t="s">
        <v>20</v>
      </c>
      <c r="F1300" s="7">
        <v>45111</v>
      </c>
      <c r="G1300" s="4">
        <v>3752</v>
      </c>
      <c r="H1300">
        <v>469</v>
      </c>
      <c r="I1300" t="str">
        <f>TRIM(shipments[[#This Row],[Geography]])</f>
        <v>USA</v>
      </c>
      <c r="J1300">
        <f>shipments[[#This Row],[Boxes]]*_xlfn.XLOOKUP(shipments[[#This Row],[Product]],products[Product], products[Cost per box])</f>
        <v>1725.92</v>
      </c>
    </row>
    <row r="1301" spans="3:10" x14ac:dyDescent="0.3">
      <c r="C1301" t="s">
        <v>73</v>
      </c>
      <c r="D1301" t="s">
        <v>35</v>
      </c>
      <c r="E1301" t="s">
        <v>24</v>
      </c>
      <c r="F1301" s="7">
        <v>45138</v>
      </c>
      <c r="G1301" s="4">
        <v>3556</v>
      </c>
      <c r="H1301">
        <v>84</v>
      </c>
      <c r="I1301" t="str">
        <f>TRIM(shipments[[#This Row],[Geography]])</f>
        <v>USA</v>
      </c>
      <c r="J1301">
        <f>shipments[[#This Row],[Boxes]]*_xlfn.XLOOKUP(shipments[[#This Row],[Product]],products[Product], products[Cost per box])</f>
        <v>882.84</v>
      </c>
    </row>
    <row r="1302" spans="3:10" x14ac:dyDescent="0.3">
      <c r="C1302" t="s">
        <v>67</v>
      </c>
      <c r="D1302" t="s">
        <v>34</v>
      </c>
      <c r="E1302" t="s">
        <v>14</v>
      </c>
      <c r="F1302" s="7">
        <v>44949</v>
      </c>
      <c r="G1302" s="4">
        <v>560</v>
      </c>
      <c r="H1302">
        <v>281</v>
      </c>
      <c r="I1302" t="str">
        <f>TRIM(shipments[[#This Row],[Geography]])</f>
        <v>India</v>
      </c>
      <c r="J1302">
        <f>shipments[[#This Row],[Boxes]]*_xlfn.XLOOKUP(shipments[[#This Row],[Product]],products[Product], products[Cost per box])</f>
        <v>2101.88</v>
      </c>
    </row>
    <row r="1303" spans="3:10" x14ac:dyDescent="0.3">
      <c r="C1303" t="s">
        <v>72</v>
      </c>
      <c r="D1303" t="s">
        <v>98</v>
      </c>
      <c r="E1303" t="s">
        <v>14</v>
      </c>
      <c r="F1303" s="7">
        <v>44889</v>
      </c>
      <c r="G1303" s="4">
        <v>3899</v>
      </c>
      <c r="H1303">
        <v>196</v>
      </c>
      <c r="I1303" t="str">
        <f>TRIM(shipments[[#This Row],[Geography]])</f>
        <v>UK</v>
      </c>
      <c r="J1303">
        <f>shipments[[#This Row],[Boxes]]*_xlfn.XLOOKUP(shipments[[#This Row],[Product]],products[Product], products[Cost per box])</f>
        <v>1466.0800000000002</v>
      </c>
    </row>
    <row r="1304" spans="3:10" x14ac:dyDescent="0.3">
      <c r="C1304" t="s">
        <v>6</v>
      </c>
      <c r="D1304" t="s">
        <v>102</v>
      </c>
      <c r="E1304" t="s">
        <v>23</v>
      </c>
      <c r="F1304" s="7">
        <v>44742</v>
      </c>
      <c r="G1304" s="4">
        <v>2177</v>
      </c>
      <c r="H1304">
        <v>427</v>
      </c>
      <c r="I1304" t="str">
        <f>TRIM(shipments[[#This Row],[Geography]])</f>
        <v>New Zealand</v>
      </c>
      <c r="J1304">
        <f>shipments[[#This Row],[Boxes]]*_xlfn.XLOOKUP(shipments[[#This Row],[Product]],products[Product], products[Cost per box])</f>
        <v>2023.98</v>
      </c>
    </row>
    <row r="1305" spans="3:10" x14ac:dyDescent="0.3">
      <c r="C1305" t="s">
        <v>68</v>
      </c>
      <c r="D1305" t="s">
        <v>108</v>
      </c>
      <c r="E1305" t="s">
        <v>23</v>
      </c>
      <c r="F1305" s="7">
        <v>44662</v>
      </c>
      <c r="G1305" s="4"/>
      <c r="H1305">
        <v>95</v>
      </c>
      <c r="I1305" t="str">
        <f>TRIM(shipments[[#This Row],[Geography]])</f>
        <v>USA</v>
      </c>
      <c r="J1305">
        <f>shipments[[#This Row],[Boxes]]*_xlfn.XLOOKUP(shipments[[#This Row],[Product]],products[Product], products[Cost per box])</f>
        <v>450.3</v>
      </c>
    </row>
    <row r="1306" spans="3:10" x14ac:dyDescent="0.3">
      <c r="C1306" t="s">
        <v>95</v>
      </c>
      <c r="D1306" t="s">
        <v>39</v>
      </c>
      <c r="E1306" t="s">
        <v>18</v>
      </c>
      <c r="F1306" s="7">
        <v>44956</v>
      </c>
      <c r="G1306" s="4">
        <v>2065</v>
      </c>
      <c r="H1306">
        <v>584</v>
      </c>
      <c r="I1306" t="str">
        <f>TRIM(shipments[[#This Row],[Geography]])</f>
        <v>UK</v>
      </c>
      <c r="J1306">
        <f>shipments[[#This Row],[Boxes]]*_xlfn.XLOOKUP(shipments[[#This Row],[Product]],products[Product], products[Cost per box])</f>
        <v>5804.96</v>
      </c>
    </row>
    <row r="1307" spans="3:10" x14ac:dyDescent="0.3">
      <c r="C1307" t="s">
        <v>66</v>
      </c>
      <c r="D1307" t="s">
        <v>38</v>
      </c>
      <c r="E1307" t="s">
        <v>21</v>
      </c>
      <c r="F1307" s="7">
        <v>44854</v>
      </c>
      <c r="G1307" s="4">
        <v>3815</v>
      </c>
      <c r="H1307">
        <v>203</v>
      </c>
      <c r="I1307" t="str">
        <f>TRIM(shipments[[#This Row],[Geography]])</f>
        <v>Australia</v>
      </c>
      <c r="J1307">
        <f>shipments[[#This Row],[Boxes]]*_xlfn.XLOOKUP(shipments[[#This Row],[Product]],products[Product], products[Cost per box])</f>
        <v>1668.66</v>
      </c>
    </row>
    <row r="1308" spans="3:10" x14ac:dyDescent="0.3">
      <c r="C1308" t="s">
        <v>2</v>
      </c>
      <c r="D1308" t="s">
        <v>35</v>
      </c>
      <c r="E1308" t="s">
        <v>25</v>
      </c>
      <c r="F1308" s="7">
        <v>45005</v>
      </c>
      <c r="G1308" s="4">
        <v>637</v>
      </c>
      <c r="H1308">
        <v>40</v>
      </c>
      <c r="I1308" t="str">
        <f>TRIM(shipments[[#This Row],[Geography]])</f>
        <v>USA</v>
      </c>
      <c r="J1308">
        <f>shipments[[#This Row],[Boxes]]*_xlfn.XLOOKUP(shipments[[#This Row],[Product]],products[Product], products[Cost per box])</f>
        <v>257.2</v>
      </c>
    </row>
    <row r="1309" spans="3:10" x14ac:dyDescent="0.3">
      <c r="C1309" t="s">
        <v>67</v>
      </c>
      <c r="D1309" t="s">
        <v>39</v>
      </c>
      <c r="E1309" t="s">
        <v>20</v>
      </c>
      <c r="F1309" s="7">
        <v>45117</v>
      </c>
      <c r="G1309" s="4">
        <v>3836</v>
      </c>
      <c r="H1309">
        <v>384</v>
      </c>
      <c r="I1309" t="str">
        <f>TRIM(shipments[[#This Row],[Geography]])</f>
        <v>UK</v>
      </c>
      <c r="J1309">
        <f>shipments[[#This Row],[Boxes]]*_xlfn.XLOOKUP(shipments[[#This Row],[Product]],products[Product], products[Cost per box])</f>
        <v>1413.1200000000001</v>
      </c>
    </row>
    <row r="1310" spans="3:10" x14ac:dyDescent="0.3">
      <c r="C1310" t="s">
        <v>5</v>
      </c>
      <c r="D1310" t="s">
        <v>36</v>
      </c>
      <c r="E1310" t="s">
        <v>18</v>
      </c>
      <c r="F1310" s="7">
        <v>45117</v>
      </c>
      <c r="G1310" s="4">
        <v>3430</v>
      </c>
      <c r="H1310">
        <v>108</v>
      </c>
      <c r="I1310" t="str">
        <f>TRIM(shipments[[#This Row],[Geography]])</f>
        <v>Canada</v>
      </c>
      <c r="J1310">
        <f>shipments[[#This Row],[Boxes]]*_xlfn.XLOOKUP(shipments[[#This Row],[Product]],products[Product], products[Cost per box])</f>
        <v>1073.52</v>
      </c>
    </row>
    <row r="1311" spans="3:10" x14ac:dyDescent="0.3">
      <c r="C1311" t="s">
        <v>73</v>
      </c>
      <c r="D1311" t="s">
        <v>39</v>
      </c>
      <c r="E1311" t="s">
        <v>27</v>
      </c>
      <c r="F1311" s="7">
        <v>45118</v>
      </c>
      <c r="G1311" s="4">
        <v>13678</v>
      </c>
      <c r="H1311">
        <v>1017</v>
      </c>
      <c r="I1311" t="str">
        <f>TRIM(shipments[[#This Row],[Geography]])</f>
        <v>UK</v>
      </c>
      <c r="J1311">
        <f>shipments[[#This Row],[Boxes]]*_xlfn.XLOOKUP(shipments[[#This Row],[Product]],products[Product], products[Cost per box])</f>
        <v>9732.69</v>
      </c>
    </row>
    <row r="1312" spans="3:10" x14ac:dyDescent="0.3">
      <c r="C1312" t="s">
        <v>64</v>
      </c>
      <c r="D1312" t="s">
        <v>35</v>
      </c>
      <c r="E1312" t="s">
        <v>29</v>
      </c>
      <c r="F1312" s="7">
        <v>45055</v>
      </c>
      <c r="G1312" s="4">
        <v>4795</v>
      </c>
      <c r="H1312">
        <v>529</v>
      </c>
      <c r="I1312" t="str">
        <f>TRIM(shipments[[#This Row],[Geography]])</f>
        <v>USA</v>
      </c>
      <c r="J1312">
        <f>shipments[[#This Row],[Boxes]]*_xlfn.XLOOKUP(shipments[[#This Row],[Product]],products[Product], products[Cost per box])</f>
        <v>3597.2</v>
      </c>
    </row>
    <row r="1313" spans="3:10" x14ac:dyDescent="0.3">
      <c r="C1313" t="s">
        <v>10</v>
      </c>
      <c r="D1313" t="s">
        <v>34</v>
      </c>
      <c r="E1313" t="s">
        <v>18</v>
      </c>
      <c r="F1313" s="7">
        <v>45162</v>
      </c>
      <c r="G1313" s="4">
        <v>14693</v>
      </c>
      <c r="H1313">
        <v>77</v>
      </c>
      <c r="I1313" t="str">
        <f>TRIM(shipments[[#This Row],[Geography]])</f>
        <v>India</v>
      </c>
      <c r="J1313">
        <f>shipments[[#This Row],[Boxes]]*_xlfn.XLOOKUP(shipments[[#This Row],[Product]],products[Product], products[Cost per box])</f>
        <v>765.38</v>
      </c>
    </row>
    <row r="1314" spans="3:10" x14ac:dyDescent="0.3">
      <c r="C1314" t="s">
        <v>7</v>
      </c>
      <c r="D1314" t="s">
        <v>104</v>
      </c>
      <c r="E1314" t="s">
        <v>15</v>
      </c>
      <c r="F1314" s="7">
        <v>44757</v>
      </c>
      <c r="G1314" s="4">
        <v>1498</v>
      </c>
      <c r="H1314">
        <v>506</v>
      </c>
      <c r="I1314" t="str">
        <f>TRIM(shipments[[#This Row],[Geography]])</f>
        <v>Australia</v>
      </c>
      <c r="J1314">
        <f>shipments[[#This Row],[Boxes]]*_xlfn.XLOOKUP(shipments[[#This Row],[Product]],products[Product], products[Cost per box])</f>
        <v>1948.1000000000001</v>
      </c>
    </row>
    <row r="1315" spans="3:10" x14ac:dyDescent="0.3">
      <c r="C1315" t="s">
        <v>71</v>
      </c>
      <c r="D1315" t="s">
        <v>38</v>
      </c>
      <c r="E1315" t="s">
        <v>29</v>
      </c>
      <c r="F1315" s="7">
        <v>45012</v>
      </c>
      <c r="G1315" s="4">
        <v>245</v>
      </c>
      <c r="H1315">
        <v>570</v>
      </c>
      <c r="I1315" t="str">
        <f>TRIM(shipments[[#This Row],[Geography]])</f>
        <v>Australia</v>
      </c>
      <c r="J1315">
        <f>shipments[[#This Row],[Boxes]]*_xlfn.XLOOKUP(shipments[[#This Row],[Product]],products[Product], products[Cost per box])</f>
        <v>3876</v>
      </c>
    </row>
    <row r="1316" spans="3:10" x14ac:dyDescent="0.3">
      <c r="C1316" t="s">
        <v>72</v>
      </c>
      <c r="D1316" t="s">
        <v>38</v>
      </c>
      <c r="E1316" t="s">
        <v>32</v>
      </c>
      <c r="F1316" s="7">
        <v>45104</v>
      </c>
      <c r="G1316" s="4">
        <v>6384</v>
      </c>
      <c r="H1316">
        <v>337</v>
      </c>
      <c r="I1316" t="str">
        <f>TRIM(shipments[[#This Row],[Geography]])</f>
        <v>Australia</v>
      </c>
      <c r="J1316">
        <f>shipments[[#This Row],[Boxes]]*_xlfn.XLOOKUP(shipments[[#This Row],[Product]],products[Product], products[Cost per box])</f>
        <v>1118.8399999999999</v>
      </c>
    </row>
    <row r="1317" spans="3:10" x14ac:dyDescent="0.3">
      <c r="C1317" t="s">
        <v>8</v>
      </c>
      <c r="D1317" t="s">
        <v>35</v>
      </c>
      <c r="E1317" t="s">
        <v>24</v>
      </c>
      <c r="F1317" s="7">
        <v>45064</v>
      </c>
      <c r="G1317" s="4">
        <v>5992</v>
      </c>
      <c r="H1317">
        <v>240</v>
      </c>
      <c r="I1317" t="str">
        <f>TRIM(shipments[[#This Row],[Geography]])</f>
        <v>USA</v>
      </c>
      <c r="J1317">
        <f>shipments[[#This Row],[Boxes]]*_xlfn.XLOOKUP(shipments[[#This Row],[Product]],products[Product], products[Cost per box])</f>
        <v>2522.4</v>
      </c>
    </row>
    <row r="1318" spans="3:10" x14ac:dyDescent="0.3">
      <c r="C1318" t="s">
        <v>72</v>
      </c>
      <c r="D1318" t="s">
        <v>35</v>
      </c>
      <c r="E1318" t="s">
        <v>21</v>
      </c>
      <c r="F1318" s="7">
        <v>45019</v>
      </c>
      <c r="G1318" s="4">
        <v>8876</v>
      </c>
      <c r="H1318">
        <v>468</v>
      </c>
      <c r="I1318" t="str">
        <f>TRIM(shipments[[#This Row],[Geography]])</f>
        <v>USA</v>
      </c>
      <c r="J1318">
        <f>shipments[[#This Row],[Boxes]]*_xlfn.XLOOKUP(shipments[[#This Row],[Product]],products[Product], products[Cost per box])</f>
        <v>3846.9600000000005</v>
      </c>
    </row>
    <row r="1319" spans="3:10" x14ac:dyDescent="0.3">
      <c r="C1319" t="s">
        <v>95</v>
      </c>
      <c r="D1319" t="s">
        <v>35</v>
      </c>
      <c r="E1319" t="s">
        <v>24</v>
      </c>
      <c r="F1319" s="7">
        <v>45013</v>
      </c>
      <c r="G1319" s="4">
        <v>10136</v>
      </c>
      <c r="H1319">
        <v>423</v>
      </c>
      <c r="I1319" t="str">
        <f>TRIM(shipments[[#This Row],[Geography]])</f>
        <v>USA</v>
      </c>
      <c r="J1319">
        <f>shipments[[#This Row],[Boxes]]*_xlfn.XLOOKUP(shipments[[#This Row],[Product]],products[Product], products[Cost per box])</f>
        <v>4445.7299999999996</v>
      </c>
    </row>
    <row r="1320" spans="3:10" x14ac:dyDescent="0.3">
      <c r="C1320" t="s">
        <v>92</v>
      </c>
      <c r="D1320" t="s">
        <v>34</v>
      </c>
      <c r="E1320" t="s">
        <v>17</v>
      </c>
      <c r="F1320" s="7">
        <v>44747</v>
      </c>
      <c r="G1320" s="4">
        <v>9324</v>
      </c>
      <c r="H1320">
        <v>100</v>
      </c>
      <c r="I1320" t="str">
        <f>TRIM(shipments[[#This Row],[Geography]])</f>
        <v>India</v>
      </c>
      <c r="J1320">
        <f>shipments[[#This Row],[Boxes]]*_xlfn.XLOOKUP(shipments[[#This Row],[Product]],products[Product], products[Cost per box])</f>
        <v>631</v>
      </c>
    </row>
    <row r="1321" spans="3:10" x14ac:dyDescent="0.3">
      <c r="C1321" t="s">
        <v>10</v>
      </c>
      <c r="D1321" t="s">
        <v>36</v>
      </c>
      <c r="E1321" t="s">
        <v>27</v>
      </c>
      <c r="F1321" s="7">
        <v>45076</v>
      </c>
      <c r="G1321" s="4">
        <v>16254</v>
      </c>
      <c r="H1321">
        <v>707</v>
      </c>
      <c r="I1321" t="str">
        <f>TRIM(shipments[[#This Row],[Geography]])</f>
        <v>Canada</v>
      </c>
      <c r="J1321">
        <f>shipments[[#This Row],[Boxes]]*_xlfn.XLOOKUP(shipments[[#This Row],[Product]],products[Product], products[Cost per box])</f>
        <v>6765.99</v>
      </c>
    </row>
    <row r="1322" spans="3:10" x14ac:dyDescent="0.3">
      <c r="C1322" t="s">
        <v>7</v>
      </c>
      <c r="D1322" t="s">
        <v>36</v>
      </c>
      <c r="E1322" t="s">
        <v>33</v>
      </c>
      <c r="F1322" s="7">
        <v>44919</v>
      </c>
      <c r="G1322" s="4">
        <v>5313</v>
      </c>
      <c r="H1322">
        <v>317</v>
      </c>
      <c r="I1322" t="str">
        <f>TRIM(shipments[[#This Row],[Geography]])</f>
        <v>Canada</v>
      </c>
      <c r="J1322">
        <f>shipments[[#This Row],[Boxes]]*_xlfn.XLOOKUP(shipments[[#This Row],[Product]],products[Product], products[Cost per box])</f>
        <v>840.05</v>
      </c>
    </row>
    <row r="1323" spans="3:10" x14ac:dyDescent="0.3">
      <c r="C1323" t="s">
        <v>70</v>
      </c>
      <c r="D1323" t="s">
        <v>39</v>
      </c>
      <c r="E1323" t="s">
        <v>13</v>
      </c>
      <c r="F1323" s="7">
        <v>45020</v>
      </c>
      <c r="G1323" s="4">
        <v>6034</v>
      </c>
      <c r="H1323">
        <v>775</v>
      </c>
      <c r="I1323" t="str">
        <f>TRIM(shipments[[#This Row],[Geography]])</f>
        <v>UK</v>
      </c>
      <c r="J1323">
        <f>shipments[[#This Row],[Boxes]]*_xlfn.XLOOKUP(shipments[[#This Row],[Product]],products[Product], products[Cost per box])</f>
        <v>4076.5</v>
      </c>
    </row>
    <row r="1324" spans="3:10" x14ac:dyDescent="0.3">
      <c r="C1324" t="s">
        <v>95</v>
      </c>
      <c r="D1324" t="s">
        <v>34</v>
      </c>
      <c r="E1324" t="s">
        <v>19</v>
      </c>
      <c r="F1324" s="7">
        <v>44714</v>
      </c>
      <c r="G1324" s="4">
        <v>7042</v>
      </c>
      <c r="H1324">
        <v>795</v>
      </c>
      <c r="I1324" t="str">
        <f>TRIM(shipments[[#This Row],[Geography]])</f>
        <v>India</v>
      </c>
      <c r="J1324">
        <f>shipments[[#This Row],[Boxes]]*_xlfn.XLOOKUP(shipments[[#This Row],[Product]],products[Product], products[Cost per box])</f>
        <v>6145.35</v>
      </c>
    </row>
    <row r="1325" spans="3:10" x14ac:dyDescent="0.3">
      <c r="C1325" t="s">
        <v>71</v>
      </c>
      <c r="D1325" t="s">
        <v>102</v>
      </c>
      <c r="E1325" t="s">
        <v>13</v>
      </c>
      <c r="F1325" s="7">
        <v>44854</v>
      </c>
      <c r="G1325" s="4">
        <v>14</v>
      </c>
      <c r="H1325">
        <v>9</v>
      </c>
      <c r="I1325" t="str">
        <f>TRIM(shipments[[#This Row],[Geography]])</f>
        <v>New Zealand</v>
      </c>
      <c r="J1325">
        <f>shipments[[#This Row],[Boxes]]*_xlfn.XLOOKUP(shipments[[#This Row],[Product]],products[Product], products[Cost per box])</f>
        <v>47.339999999999996</v>
      </c>
    </row>
    <row r="1326" spans="3:10" x14ac:dyDescent="0.3">
      <c r="C1326" t="s">
        <v>8</v>
      </c>
      <c r="D1326" t="s">
        <v>107</v>
      </c>
      <c r="E1326" t="s">
        <v>16</v>
      </c>
      <c r="F1326" s="7">
        <v>44669</v>
      </c>
      <c r="G1326" s="4">
        <v>10969</v>
      </c>
      <c r="H1326">
        <v>55</v>
      </c>
      <c r="I1326" t="str">
        <f>TRIM(shipments[[#This Row],[Geography]])</f>
        <v>UK</v>
      </c>
      <c r="J1326">
        <f>shipments[[#This Row],[Boxes]]*_xlfn.XLOOKUP(shipments[[#This Row],[Product]],products[Product], products[Cost per box])</f>
        <v>314.59999999999997</v>
      </c>
    </row>
    <row r="1327" spans="3:10" x14ac:dyDescent="0.3">
      <c r="C1327" t="s">
        <v>64</v>
      </c>
      <c r="D1327" t="s">
        <v>98</v>
      </c>
      <c r="E1327" t="s">
        <v>19</v>
      </c>
      <c r="F1327" s="7">
        <v>44724</v>
      </c>
      <c r="G1327" s="4">
        <v>518</v>
      </c>
      <c r="H1327">
        <v>13</v>
      </c>
      <c r="I1327" t="str">
        <f>TRIM(shipments[[#This Row],[Geography]])</f>
        <v>UK</v>
      </c>
      <c r="J1327">
        <f>shipments[[#This Row],[Boxes]]*_xlfn.XLOOKUP(shipments[[#This Row],[Product]],products[Product], products[Cost per box])</f>
        <v>100.49000000000001</v>
      </c>
    </row>
    <row r="1328" spans="3:10" x14ac:dyDescent="0.3">
      <c r="C1328" t="s">
        <v>8</v>
      </c>
      <c r="D1328" t="s">
        <v>35</v>
      </c>
      <c r="E1328" t="s">
        <v>27</v>
      </c>
      <c r="F1328" s="7">
        <v>45061</v>
      </c>
      <c r="G1328" s="4">
        <v>3500</v>
      </c>
      <c r="H1328">
        <v>91</v>
      </c>
      <c r="I1328" t="str">
        <f>TRIM(shipments[[#This Row],[Geography]])</f>
        <v>USA</v>
      </c>
      <c r="J1328">
        <f>shipments[[#This Row],[Boxes]]*_xlfn.XLOOKUP(shipments[[#This Row],[Product]],products[Product], products[Cost per box])</f>
        <v>870.87</v>
      </c>
    </row>
    <row r="1329" spans="3:10" x14ac:dyDescent="0.3">
      <c r="C1329" t="s">
        <v>6</v>
      </c>
      <c r="D1329" t="s">
        <v>99</v>
      </c>
      <c r="E1329" t="s">
        <v>16</v>
      </c>
      <c r="F1329" s="7">
        <v>44918</v>
      </c>
      <c r="G1329" s="4">
        <v>119</v>
      </c>
      <c r="H1329">
        <v>82</v>
      </c>
      <c r="I1329" t="str">
        <f>TRIM(shipments[[#This Row],[Geography]])</f>
        <v>India</v>
      </c>
      <c r="J1329">
        <f>shipments[[#This Row],[Boxes]]*_xlfn.XLOOKUP(shipments[[#This Row],[Product]],products[Product], products[Cost per box])</f>
        <v>469.03999999999996</v>
      </c>
    </row>
    <row r="1330" spans="3:10" x14ac:dyDescent="0.3">
      <c r="C1330" t="s">
        <v>70</v>
      </c>
      <c r="D1330" t="s">
        <v>100</v>
      </c>
      <c r="E1330" t="s">
        <v>24</v>
      </c>
      <c r="F1330" s="7">
        <v>44730</v>
      </c>
      <c r="G1330" s="4">
        <v>12775</v>
      </c>
      <c r="H1330">
        <v>145</v>
      </c>
      <c r="I1330" t="str">
        <f>TRIM(shipments[[#This Row],[Geography]])</f>
        <v>India</v>
      </c>
      <c r="J1330">
        <f>shipments[[#This Row],[Boxes]]*_xlfn.XLOOKUP(shipments[[#This Row],[Product]],products[Product], products[Cost per box])</f>
        <v>1523.95</v>
      </c>
    </row>
    <row r="1331" spans="3:10" x14ac:dyDescent="0.3">
      <c r="C1331" t="s">
        <v>2</v>
      </c>
      <c r="D1331" t="s">
        <v>107</v>
      </c>
      <c r="E1331" t="s">
        <v>15</v>
      </c>
      <c r="F1331" s="7">
        <v>44731</v>
      </c>
      <c r="G1331" s="4">
        <v>2072</v>
      </c>
      <c r="H1331">
        <v>511</v>
      </c>
      <c r="I1331" t="str">
        <f>TRIM(shipments[[#This Row],[Geography]])</f>
        <v>UK</v>
      </c>
      <c r="J1331">
        <f>shipments[[#This Row],[Boxes]]*_xlfn.XLOOKUP(shipments[[#This Row],[Product]],products[Product], products[Cost per box])</f>
        <v>1967.3500000000001</v>
      </c>
    </row>
    <row r="1332" spans="3:10" x14ac:dyDescent="0.3">
      <c r="C1332" t="s">
        <v>7</v>
      </c>
      <c r="D1332" t="s">
        <v>34</v>
      </c>
      <c r="E1332" t="s">
        <v>27</v>
      </c>
      <c r="F1332" s="7">
        <v>44883</v>
      </c>
      <c r="G1332" s="4">
        <v>1379</v>
      </c>
      <c r="H1332">
        <v>123</v>
      </c>
      <c r="I1332" t="str">
        <f>TRIM(shipments[[#This Row],[Geography]])</f>
        <v>India</v>
      </c>
      <c r="J1332">
        <f>shipments[[#This Row],[Boxes]]*_xlfn.XLOOKUP(shipments[[#This Row],[Product]],products[Product], products[Cost per box])</f>
        <v>1177.1100000000001</v>
      </c>
    </row>
    <row r="1333" spans="3:10" x14ac:dyDescent="0.3">
      <c r="C1333" t="s">
        <v>67</v>
      </c>
      <c r="D1333" t="s">
        <v>104</v>
      </c>
      <c r="E1333" t="s">
        <v>27</v>
      </c>
      <c r="F1333" s="7">
        <v>44910</v>
      </c>
      <c r="G1333" s="4">
        <v>3290</v>
      </c>
      <c r="H1333">
        <v>778</v>
      </c>
      <c r="I1333" t="str">
        <f>TRIM(shipments[[#This Row],[Geography]])</f>
        <v>Australia</v>
      </c>
      <c r="J1333">
        <f>shipments[[#This Row],[Boxes]]*_xlfn.XLOOKUP(shipments[[#This Row],[Product]],products[Product], products[Cost per box])</f>
        <v>7445.46</v>
      </c>
    </row>
    <row r="1334" spans="3:10" x14ac:dyDescent="0.3">
      <c r="C1334" t="s">
        <v>67</v>
      </c>
      <c r="D1334" t="s">
        <v>35</v>
      </c>
      <c r="E1334" t="s">
        <v>21</v>
      </c>
      <c r="F1334" s="7">
        <v>45075</v>
      </c>
      <c r="G1334" s="4">
        <v>8050</v>
      </c>
      <c r="H1334">
        <v>301</v>
      </c>
      <c r="I1334" t="str">
        <f>TRIM(shipments[[#This Row],[Geography]])</f>
        <v>USA</v>
      </c>
      <c r="J1334">
        <f>shipments[[#This Row],[Boxes]]*_xlfn.XLOOKUP(shipments[[#This Row],[Product]],products[Product], products[Cost per box])</f>
        <v>2474.2200000000003</v>
      </c>
    </row>
    <row r="1335" spans="3:10" x14ac:dyDescent="0.3">
      <c r="C1335" t="s">
        <v>64</v>
      </c>
      <c r="D1335" t="s">
        <v>35</v>
      </c>
      <c r="E1335" t="s">
        <v>31</v>
      </c>
      <c r="F1335" s="7">
        <v>45056</v>
      </c>
      <c r="G1335" s="4">
        <v>7371</v>
      </c>
      <c r="H1335">
        <v>291</v>
      </c>
      <c r="I1335" t="str">
        <f>TRIM(shipments[[#This Row],[Geography]])</f>
        <v>USA</v>
      </c>
      <c r="J1335">
        <f>shipments[[#This Row],[Boxes]]*_xlfn.XLOOKUP(shipments[[#This Row],[Product]],products[Product], products[Cost per box])</f>
        <v>803.16</v>
      </c>
    </row>
    <row r="1336" spans="3:10" x14ac:dyDescent="0.3">
      <c r="C1336" t="s">
        <v>70</v>
      </c>
      <c r="D1336" t="s">
        <v>37</v>
      </c>
      <c r="E1336" t="s">
        <v>21</v>
      </c>
      <c r="F1336" s="7">
        <v>45127</v>
      </c>
      <c r="G1336" s="4">
        <v>1015</v>
      </c>
      <c r="H1336">
        <v>659</v>
      </c>
      <c r="I1336" t="str">
        <f>TRIM(shipments[[#This Row],[Geography]])</f>
        <v>New Zealand</v>
      </c>
      <c r="J1336">
        <f>shipments[[#This Row],[Boxes]]*_xlfn.XLOOKUP(shipments[[#This Row],[Product]],products[Product], products[Cost per box])</f>
        <v>5416.9800000000005</v>
      </c>
    </row>
    <row r="1337" spans="3:10" x14ac:dyDescent="0.3">
      <c r="C1337" t="s">
        <v>66</v>
      </c>
      <c r="D1337" t="s">
        <v>34</v>
      </c>
      <c r="E1337" t="s">
        <v>24</v>
      </c>
      <c r="F1337" s="7">
        <v>45117</v>
      </c>
      <c r="G1337" s="4">
        <v>16030</v>
      </c>
      <c r="H1337">
        <v>147</v>
      </c>
      <c r="I1337" t="str">
        <f>TRIM(shipments[[#This Row],[Geography]])</f>
        <v>India</v>
      </c>
      <c r="J1337">
        <f>shipments[[#This Row],[Boxes]]*_xlfn.XLOOKUP(shipments[[#This Row],[Product]],products[Product], products[Cost per box])</f>
        <v>1544.97</v>
      </c>
    </row>
    <row r="1338" spans="3:10" x14ac:dyDescent="0.3">
      <c r="C1338" t="s">
        <v>2</v>
      </c>
      <c r="D1338" t="s">
        <v>35</v>
      </c>
      <c r="E1338" t="s">
        <v>15</v>
      </c>
      <c r="F1338" s="7">
        <v>45099</v>
      </c>
      <c r="G1338" s="4">
        <v>5978</v>
      </c>
      <c r="H1338">
        <v>144</v>
      </c>
      <c r="I1338" t="str">
        <f>TRIM(shipments[[#This Row],[Geography]])</f>
        <v>USA</v>
      </c>
      <c r="J1338">
        <f>shipments[[#This Row],[Boxes]]*_xlfn.XLOOKUP(shipments[[#This Row],[Product]],products[Product], products[Cost per box])</f>
        <v>554.4</v>
      </c>
    </row>
    <row r="1339" spans="3:10" x14ac:dyDescent="0.3">
      <c r="C1339" t="s">
        <v>66</v>
      </c>
      <c r="D1339" t="s">
        <v>38</v>
      </c>
      <c r="E1339" t="s">
        <v>21</v>
      </c>
      <c r="F1339" s="7">
        <v>45146</v>
      </c>
      <c r="G1339" s="4">
        <v>5040</v>
      </c>
      <c r="H1339">
        <v>487</v>
      </c>
      <c r="I1339" t="str">
        <f>TRIM(shipments[[#This Row],[Geography]])</f>
        <v>Australia</v>
      </c>
      <c r="J1339">
        <f>shipments[[#This Row],[Boxes]]*_xlfn.XLOOKUP(shipments[[#This Row],[Product]],products[Product], products[Cost per box])</f>
        <v>4003.1400000000003</v>
      </c>
    </row>
    <row r="1340" spans="3:10" x14ac:dyDescent="0.3">
      <c r="C1340" t="s">
        <v>75</v>
      </c>
      <c r="D1340" t="s">
        <v>107</v>
      </c>
      <c r="E1340" t="s">
        <v>27</v>
      </c>
      <c r="F1340" s="7">
        <v>44785</v>
      </c>
      <c r="G1340" s="4">
        <v>119</v>
      </c>
      <c r="H1340">
        <v>158</v>
      </c>
      <c r="I1340" t="str">
        <f>TRIM(shipments[[#This Row],[Geography]])</f>
        <v>UK</v>
      </c>
      <c r="J1340">
        <f>shipments[[#This Row],[Boxes]]*_xlfn.XLOOKUP(shipments[[#This Row],[Product]],products[Product], products[Cost per box])</f>
        <v>1512.06</v>
      </c>
    </row>
    <row r="1341" spans="3:10" x14ac:dyDescent="0.3">
      <c r="C1341" t="s">
        <v>92</v>
      </c>
      <c r="D1341" t="s">
        <v>37</v>
      </c>
      <c r="E1341" t="s">
        <v>28</v>
      </c>
      <c r="F1341" s="7">
        <v>45082</v>
      </c>
      <c r="G1341" s="4">
        <v>4333</v>
      </c>
      <c r="H1341">
        <v>330</v>
      </c>
      <c r="I1341" t="str">
        <f>TRIM(shipments[[#This Row],[Geography]])</f>
        <v>New Zealand</v>
      </c>
      <c r="J1341">
        <f>shipments[[#This Row],[Boxes]]*_xlfn.XLOOKUP(shipments[[#This Row],[Product]],products[Product], products[Cost per box])</f>
        <v>2781.9</v>
      </c>
    </row>
    <row r="1342" spans="3:10" x14ac:dyDescent="0.3">
      <c r="C1342" t="s">
        <v>95</v>
      </c>
      <c r="D1342" t="s">
        <v>37</v>
      </c>
      <c r="E1342" t="s">
        <v>22</v>
      </c>
      <c r="F1342" s="7">
        <v>45085</v>
      </c>
      <c r="G1342" s="4">
        <v>9681</v>
      </c>
      <c r="H1342">
        <v>217</v>
      </c>
      <c r="I1342" t="str">
        <f>TRIM(shipments[[#This Row],[Geography]])</f>
        <v>New Zealand</v>
      </c>
      <c r="J1342">
        <f>shipments[[#This Row],[Boxes]]*_xlfn.XLOOKUP(shipments[[#This Row],[Product]],products[Product], products[Cost per box])</f>
        <v>2219.9100000000003</v>
      </c>
    </row>
    <row r="1343" spans="3:10" x14ac:dyDescent="0.3">
      <c r="C1343" t="s">
        <v>3</v>
      </c>
      <c r="D1343" t="s">
        <v>114</v>
      </c>
      <c r="E1343" t="s">
        <v>22</v>
      </c>
      <c r="F1343" s="7">
        <v>44670</v>
      </c>
      <c r="G1343" s="4">
        <v>1218</v>
      </c>
      <c r="H1343">
        <v>488</v>
      </c>
      <c r="I1343" t="str">
        <f>TRIM(shipments[[#This Row],[Geography]])</f>
        <v>Canada</v>
      </c>
      <c r="J1343">
        <f>shipments[[#This Row],[Boxes]]*_xlfn.XLOOKUP(shipments[[#This Row],[Product]],products[Product], products[Cost per box])</f>
        <v>4992.24</v>
      </c>
    </row>
    <row r="1344" spans="3:10" x14ac:dyDescent="0.3">
      <c r="C1344" t="s">
        <v>10</v>
      </c>
      <c r="D1344" t="s">
        <v>109</v>
      </c>
      <c r="E1344" t="s">
        <v>26</v>
      </c>
      <c r="F1344" s="7">
        <v>44742</v>
      </c>
      <c r="G1344" s="4">
        <v>2730</v>
      </c>
      <c r="H1344">
        <v>455</v>
      </c>
      <c r="I1344" t="str">
        <f>TRIM(shipments[[#This Row],[Geography]])</f>
        <v>India</v>
      </c>
      <c r="J1344">
        <f>shipments[[#This Row],[Boxes]]*_xlfn.XLOOKUP(shipments[[#This Row],[Product]],products[Product], products[Cost per box])</f>
        <v>5646.55</v>
      </c>
    </row>
    <row r="1345" spans="3:10" x14ac:dyDescent="0.3">
      <c r="C1345" t="s">
        <v>10</v>
      </c>
      <c r="D1345" t="s">
        <v>106</v>
      </c>
      <c r="E1345" t="s">
        <v>32</v>
      </c>
      <c r="F1345" s="7">
        <v>44748</v>
      </c>
      <c r="G1345" s="4">
        <v>763</v>
      </c>
      <c r="H1345">
        <v>275</v>
      </c>
      <c r="I1345" t="str">
        <f>TRIM(shipments[[#This Row],[Geography]])</f>
        <v>USA</v>
      </c>
      <c r="J1345">
        <f>shipments[[#This Row],[Boxes]]*_xlfn.XLOOKUP(shipments[[#This Row],[Product]],products[Product], products[Cost per box])</f>
        <v>913</v>
      </c>
    </row>
    <row r="1346" spans="3:10" x14ac:dyDescent="0.3">
      <c r="C1346" t="s">
        <v>74</v>
      </c>
      <c r="D1346" t="s">
        <v>39</v>
      </c>
      <c r="E1346" t="s">
        <v>17</v>
      </c>
      <c r="F1346" s="7">
        <v>44915</v>
      </c>
      <c r="G1346" s="4">
        <v>854</v>
      </c>
      <c r="H1346">
        <v>248</v>
      </c>
      <c r="I1346" t="str">
        <f>TRIM(shipments[[#This Row],[Geography]])</f>
        <v>UK</v>
      </c>
      <c r="J1346">
        <f>shipments[[#This Row],[Boxes]]*_xlfn.XLOOKUP(shipments[[#This Row],[Product]],products[Product], products[Cost per box])</f>
        <v>1564.8799999999999</v>
      </c>
    </row>
    <row r="1347" spans="3:10" x14ac:dyDescent="0.3">
      <c r="C1347" t="s">
        <v>93</v>
      </c>
      <c r="D1347" t="s">
        <v>37</v>
      </c>
      <c r="E1347" t="s">
        <v>32</v>
      </c>
      <c r="F1347" s="7">
        <v>44684</v>
      </c>
      <c r="G1347" s="4">
        <v>2226</v>
      </c>
      <c r="H1347">
        <v>1171</v>
      </c>
      <c r="I1347" t="str">
        <f>TRIM(shipments[[#This Row],[Geography]])</f>
        <v>New Zealand</v>
      </c>
      <c r="J1347">
        <f>shipments[[#This Row],[Boxes]]*_xlfn.XLOOKUP(shipments[[#This Row],[Product]],products[Product], products[Cost per box])</f>
        <v>3887.72</v>
      </c>
    </row>
    <row r="1348" spans="3:10" x14ac:dyDescent="0.3">
      <c r="C1348" t="s">
        <v>7</v>
      </c>
      <c r="D1348" t="s">
        <v>36</v>
      </c>
      <c r="E1348" t="s">
        <v>22</v>
      </c>
      <c r="F1348" s="7">
        <v>45120</v>
      </c>
      <c r="G1348" s="4">
        <v>2597</v>
      </c>
      <c r="H1348">
        <v>91</v>
      </c>
      <c r="I1348" t="str">
        <f>TRIM(shipments[[#This Row],[Geography]])</f>
        <v>Canada</v>
      </c>
      <c r="J1348">
        <f>shipments[[#This Row],[Boxes]]*_xlfn.XLOOKUP(shipments[[#This Row],[Product]],products[Product], products[Cost per box])</f>
        <v>930.93000000000006</v>
      </c>
    </row>
    <row r="1349" spans="3:10" x14ac:dyDescent="0.3">
      <c r="C1349" t="s">
        <v>70</v>
      </c>
      <c r="D1349" t="s">
        <v>38</v>
      </c>
      <c r="E1349" t="s">
        <v>24</v>
      </c>
      <c r="F1349" s="7">
        <v>45145</v>
      </c>
      <c r="G1349" s="4">
        <v>8701</v>
      </c>
      <c r="H1349">
        <v>323</v>
      </c>
      <c r="I1349" t="str">
        <f>TRIM(shipments[[#This Row],[Geography]])</f>
        <v>Australia</v>
      </c>
      <c r="J1349">
        <f>shipments[[#This Row],[Boxes]]*_xlfn.XLOOKUP(shipments[[#This Row],[Product]],products[Product], products[Cost per box])</f>
        <v>3394.73</v>
      </c>
    </row>
    <row r="1350" spans="3:10" x14ac:dyDescent="0.3">
      <c r="C1350" t="s">
        <v>71</v>
      </c>
      <c r="D1350" t="s">
        <v>111</v>
      </c>
      <c r="E1350" t="s">
        <v>22</v>
      </c>
      <c r="F1350" s="7">
        <v>44720</v>
      </c>
      <c r="G1350" s="4">
        <v>427</v>
      </c>
      <c r="H1350">
        <v>287</v>
      </c>
      <c r="I1350" t="str">
        <f>TRIM(shipments[[#This Row],[Geography]])</f>
        <v>New Zealand</v>
      </c>
      <c r="J1350">
        <f>shipments[[#This Row],[Boxes]]*_xlfn.XLOOKUP(shipments[[#This Row],[Product]],products[Product], products[Cost per box])</f>
        <v>2936.01</v>
      </c>
    </row>
    <row r="1351" spans="3:10" x14ac:dyDescent="0.3">
      <c r="C1351" t="s">
        <v>75</v>
      </c>
      <c r="D1351" t="s">
        <v>102</v>
      </c>
      <c r="E1351" t="s">
        <v>28</v>
      </c>
      <c r="F1351" s="7">
        <v>44902</v>
      </c>
      <c r="G1351" s="4">
        <v>3409</v>
      </c>
      <c r="H1351">
        <v>200</v>
      </c>
      <c r="I1351" t="str">
        <f>TRIM(shipments[[#This Row],[Geography]])</f>
        <v>New Zealand</v>
      </c>
      <c r="J1351">
        <f>shipments[[#This Row],[Boxes]]*_xlfn.XLOOKUP(shipments[[#This Row],[Product]],products[Product], products[Cost per box])</f>
        <v>1686</v>
      </c>
    </row>
    <row r="1352" spans="3:10" x14ac:dyDescent="0.3">
      <c r="C1352" t="s">
        <v>64</v>
      </c>
      <c r="D1352" t="s">
        <v>37</v>
      </c>
      <c r="E1352" t="s">
        <v>21</v>
      </c>
      <c r="F1352" s="7">
        <v>44992</v>
      </c>
      <c r="G1352" s="4">
        <v>217</v>
      </c>
      <c r="H1352">
        <v>268</v>
      </c>
      <c r="I1352" t="str">
        <f>TRIM(shipments[[#This Row],[Geography]])</f>
        <v>New Zealand</v>
      </c>
      <c r="J1352">
        <f>shipments[[#This Row],[Boxes]]*_xlfn.XLOOKUP(shipments[[#This Row],[Product]],products[Product], products[Cost per box])</f>
        <v>2202.96</v>
      </c>
    </row>
    <row r="1353" spans="3:10" x14ac:dyDescent="0.3">
      <c r="C1353" t="s">
        <v>91</v>
      </c>
      <c r="D1353" t="s">
        <v>38</v>
      </c>
      <c r="E1353" t="s">
        <v>31</v>
      </c>
      <c r="F1353" s="7">
        <v>45134</v>
      </c>
      <c r="G1353" s="4">
        <v>6055</v>
      </c>
      <c r="H1353">
        <v>193</v>
      </c>
      <c r="I1353" t="str">
        <f>TRIM(shipments[[#This Row],[Geography]])</f>
        <v>Australia</v>
      </c>
      <c r="J1353">
        <f>shipments[[#This Row],[Boxes]]*_xlfn.XLOOKUP(shipments[[#This Row],[Product]],products[Product], products[Cost per box])</f>
        <v>532.67999999999995</v>
      </c>
    </row>
    <row r="1354" spans="3:10" x14ac:dyDescent="0.3">
      <c r="C1354" t="s">
        <v>72</v>
      </c>
      <c r="D1354" t="s">
        <v>34</v>
      </c>
      <c r="E1354" t="s">
        <v>33</v>
      </c>
      <c r="F1354" s="7">
        <v>44964</v>
      </c>
      <c r="G1354" s="4"/>
      <c r="H1354">
        <v>168</v>
      </c>
      <c r="I1354" t="str">
        <f>TRIM(shipments[[#This Row],[Geography]])</f>
        <v>India</v>
      </c>
      <c r="J1354">
        <f>shipments[[#This Row],[Boxes]]*_xlfn.XLOOKUP(shipments[[#This Row],[Product]],products[Product], products[Cost per box])</f>
        <v>445.2</v>
      </c>
    </row>
    <row r="1355" spans="3:10" x14ac:dyDescent="0.3">
      <c r="C1355" t="s">
        <v>6</v>
      </c>
      <c r="D1355" t="s">
        <v>35</v>
      </c>
      <c r="E1355" t="s">
        <v>33</v>
      </c>
      <c r="F1355" s="7">
        <v>45113</v>
      </c>
      <c r="G1355" s="4"/>
      <c r="H1355">
        <v>576</v>
      </c>
      <c r="I1355" t="str">
        <f>TRIM(shipments[[#This Row],[Geography]])</f>
        <v>USA</v>
      </c>
      <c r="J1355">
        <f>shipments[[#This Row],[Boxes]]*_xlfn.XLOOKUP(shipments[[#This Row],[Product]],products[Product], products[Cost per box])</f>
        <v>1526.3999999999999</v>
      </c>
    </row>
    <row r="1356" spans="3:10" x14ac:dyDescent="0.3">
      <c r="C1356" t="s">
        <v>6</v>
      </c>
      <c r="D1356" t="s">
        <v>36</v>
      </c>
      <c r="E1356" t="s">
        <v>30</v>
      </c>
      <c r="F1356" s="7">
        <v>44964</v>
      </c>
      <c r="G1356" s="4">
        <v>7896</v>
      </c>
      <c r="H1356">
        <v>47</v>
      </c>
      <c r="I1356" t="str">
        <f>TRIM(shipments[[#This Row],[Geography]])</f>
        <v>Canada</v>
      </c>
      <c r="J1356">
        <f>shipments[[#This Row],[Boxes]]*_xlfn.XLOOKUP(shipments[[#This Row],[Product]],products[Product], products[Cost per box])</f>
        <v>236.88</v>
      </c>
    </row>
    <row r="1357" spans="3:10" x14ac:dyDescent="0.3">
      <c r="C1357" t="s">
        <v>3</v>
      </c>
      <c r="D1357" t="s">
        <v>38</v>
      </c>
      <c r="E1357" t="s">
        <v>23</v>
      </c>
      <c r="F1357" s="7">
        <v>45070</v>
      </c>
      <c r="G1357" s="4">
        <v>8456</v>
      </c>
      <c r="H1357">
        <v>23</v>
      </c>
      <c r="I1357" t="str">
        <f>TRIM(shipments[[#This Row],[Geography]])</f>
        <v>Australia</v>
      </c>
      <c r="J1357">
        <f>shipments[[#This Row],[Boxes]]*_xlfn.XLOOKUP(shipments[[#This Row],[Product]],products[Product], products[Cost per box])</f>
        <v>109.02000000000001</v>
      </c>
    </row>
    <row r="1358" spans="3:10" x14ac:dyDescent="0.3">
      <c r="C1358" t="s">
        <v>66</v>
      </c>
      <c r="D1358" t="s">
        <v>110</v>
      </c>
      <c r="E1358" t="s">
        <v>26</v>
      </c>
      <c r="F1358" s="7">
        <v>44846</v>
      </c>
      <c r="G1358" s="4">
        <v>6601</v>
      </c>
      <c r="H1358">
        <v>251</v>
      </c>
      <c r="I1358" t="str">
        <f>TRIM(shipments[[#This Row],[Geography]])</f>
        <v>UK</v>
      </c>
      <c r="J1358">
        <f>shipments[[#This Row],[Boxes]]*_xlfn.XLOOKUP(shipments[[#This Row],[Product]],products[Product], products[Cost per box])</f>
        <v>3114.91</v>
      </c>
    </row>
    <row r="1359" spans="3:10" x14ac:dyDescent="0.3">
      <c r="C1359" t="s">
        <v>68</v>
      </c>
      <c r="D1359" t="s">
        <v>37</v>
      </c>
      <c r="E1359" t="s">
        <v>15</v>
      </c>
      <c r="F1359" s="7">
        <v>45035</v>
      </c>
      <c r="G1359" s="4">
        <v>5516</v>
      </c>
      <c r="H1359">
        <v>213</v>
      </c>
      <c r="I1359" t="str">
        <f>TRIM(shipments[[#This Row],[Geography]])</f>
        <v>New Zealand</v>
      </c>
      <c r="J1359">
        <f>shipments[[#This Row],[Boxes]]*_xlfn.XLOOKUP(shipments[[#This Row],[Product]],products[Product], products[Cost per box])</f>
        <v>820.05000000000007</v>
      </c>
    </row>
    <row r="1360" spans="3:10" x14ac:dyDescent="0.3">
      <c r="C1360" t="s">
        <v>65</v>
      </c>
      <c r="D1360" t="s">
        <v>35</v>
      </c>
      <c r="E1360" t="s">
        <v>20</v>
      </c>
      <c r="F1360" s="7">
        <v>44892</v>
      </c>
      <c r="G1360" s="4">
        <v>1694</v>
      </c>
      <c r="H1360">
        <v>557</v>
      </c>
      <c r="I1360" t="str">
        <f>TRIM(shipments[[#This Row],[Geography]])</f>
        <v>USA</v>
      </c>
      <c r="J1360">
        <f>shipments[[#This Row],[Boxes]]*_xlfn.XLOOKUP(shipments[[#This Row],[Product]],products[Product], products[Cost per box])</f>
        <v>2049.7600000000002</v>
      </c>
    </row>
    <row r="1361" spans="3:10" x14ac:dyDescent="0.3">
      <c r="C1361" t="s">
        <v>74</v>
      </c>
      <c r="D1361" t="s">
        <v>104</v>
      </c>
      <c r="E1361" t="s">
        <v>28</v>
      </c>
      <c r="F1361" s="7">
        <v>44738</v>
      </c>
      <c r="G1361" s="4">
        <v>3199</v>
      </c>
      <c r="H1361">
        <v>546</v>
      </c>
      <c r="I1361" t="str">
        <f>TRIM(shipments[[#This Row],[Geography]])</f>
        <v>Australia</v>
      </c>
      <c r="J1361">
        <f>shipments[[#This Row],[Boxes]]*_xlfn.XLOOKUP(shipments[[#This Row],[Product]],products[Product], products[Cost per box])</f>
        <v>4602.78</v>
      </c>
    </row>
    <row r="1362" spans="3:10" x14ac:dyDescent="0.3">
      <c r="C1362" t="s">
        <v>6</v>
      </c>
      <c r="D1362" t="s">
        <v>103</v>
      </c>
      <c r="E1362" t="s">
        <v>22</v>
      </c>
      <c r="F1362" s="7">
        <v>44663</v>
      </c>
      <c r="G1362" s="4">
        <v>4921</v>
      </c>
      <c r="H1362">
        <v>744</v>
      </c>
      <c r="I1362" t="str">
        <f>TRIM(shipments[[#This Row],[Geography]])</f>
        <v>Canada</v>
      </c>
      <c r="J1362">
        <f>shipments[[#This Row],[Boxes]]*_xlfn.XLOOKUP(shipments[[#This Row],[Product]],products[Product], products[Cost per box])</f>
        <v>7611.12</v>
      </c>
    </row>
    <row r="1363" spans="3:10" x14ac:dyDescent="0.3">
      <c r="C1363" t="s">
        <v>5</v>
      </c>
      <c r="D1363" t="s">
        <v>34</v>
      </c>
      <c r="E1363" t="s">
        <v>13</v>
      </c>
      <c r="F1363" s="7">
        <v>44971</v>
      </c>
      <c r="G1363" s="4">
        <v>12726</v>
      </c>
      <c r="H1363">
        <v>490</v>
      </c>
      <c r="I1363" t="str">
        <f>TRIM(shipments[[#This Row],[Geography]])</f>
        <v>India</v>
      </c>
      <c r="J1363">
        <f>shipments[[#This Row],[Boxes]]*_xlfn.XLOOKUP(shipments[[#This Row],[Product]],products[Product], products[Cost per box])</f>
        <v>2577.4</v>
      </c>
    </row>
    <row r="1364" spans="3:10" x14ac:dyDescent="0.3">
      <c r="C1364" t="s">
        <v>68</v>
      </c>
      <c r="D1364" t="s">
        <v>36</v>
      </c>
      <c r="E1364" t="s">
        <v>31</v>
      </c>
      <c r="F1364" s="7">
        <v>44977</v>
      </c>
      <c r="G1364" s="4">
        <v>1337</v>
      </c>
      <c r="H1364">
        <v>103</v>
      </c>
      <c r="I1364" t="str">
        <f>TRIM(shipments[[#This Row],[Geography]])</f>
        <v>Canada</v>
      </c>
      <c r="J1364">
        <f>shipments[[#This Row],[Boxes]]*_xlfn.XLOOKUP(shipments[[#This Row],[Product]],products[Product], products[Cost per box])</f>
        <v>284.27999999999997</v>
      </c>
    </row>
    <row r="1365" spans="3:10" x14ac:dyDescent="0.3">
      <c r="C1365" t="s">
        <v>7</v>
      </c>
      <c r="D1365" t="s">
        <v>103</v>
      </c>
      <c r="E1365" t="s">
        <v>30</v>
      </c>
      <c r="F1365" s="7">
        <v>44840</v>
      </c>
      <c r="G1365" s="4"/>
      <c r="H1365">
        <v>524</v>
      </c>
      <c r="I1365" t="str">
        <f>TRIM(shipments[[#This Row],[Geography]])</f>
        <v>Canada</v>
      </c>
      <c r="J1365">
        <f>shipments[[#This Row],[Boxes]]*_xlfn.XLOOKUP(shipments[[#This Row],[Product]],products[Product], products[Cost per box])</f>
        <v>2640.96</v>
      </c>
    </row>
    <row r="1366" spans="3:10" x14ac:dyDescent="0.3">
      <c r="C1366" t="s">
        <v>3</v>
      </c>
      <c r="D1366" t="s">
        <v>38</v>
      </c>
      <c r="E1366" t="s">
        <v>32</v>
      </c>
      <c r="F1366" s="7">
        <v>45126</v>
      </c>
      <c r="G1366" s="4">
        <v>11298</v>
      </c>
      <c r="H1366">
        <v>471</v>
      </c>
      <c r="I1366" t="str">
        <f>TRIM(shipments[[#This Row],[Geography]])</f>
        <v>Australia</v>
      </c>
      <c r="J1366">
        <f>shipments[[#This Row],[Boxes]]*_xlfn.XLOOKUP(shipments[[#This Row],[Product]],products[Product], products[Cost per box])</f>
        <v>1563.72</v>
      </c>
    </row>
    <row r="1367" spans="3:10" x14ac:dyDescent="0.3">
      <c r="C1367" t="s">
        <v>75</v>
      </c>
      <c r="D1367" t="s">
        <v>114</v>
      </c>
      <c r="E1367" t="s">
        <v>19</v>
      </c>
      <c r="F1367" s="7">
        <v>44680</v>
      </c>
      <c r="G1367" s="4">
        <v>5775</v>
      </c>
      <c r="H1367">
        <v>226</v>
      </c>
      <c r="I1367" t="str">
        <f>TRIM(shipments[[#This Row],[Geography]])</f>
        <v>Canada</v>
      </c>
      <c r="J1367">
        <f>shipments[[#This Row],[Boxes]]*_xlfn.XLOOKUP(shipments[[#This Row],[Product]],products[Product], products[Cost per box])</f>
        <v>1746.98</v>
      </c>
    </row>
    <row r="1368" spans="3:10" x14ac:dyDescent="0.3">
      <c r="C1368" t="s">
        <v>74</v>
      </c>
      <c r="D1368" t="s">
        <v>36</v>
      </c>
      <c r="E1368" t="s">
        <v>32</v>
      </c>
      <c r="F1368" s="7">
        <v>44917</v>
      </c>
      <c r="G1368" s="4">
        <v>13692</v>
      </c>
      <c r="H1368">
        <v>333</v>
      </c>
      <c r="I1368" t="str">
        <f>TRIM(shipments[[#This Row],[Geography]])</f>
        <v>Canada</v>
      </c>
      <c r="J1368">
        <f>shipments[[#This Row],[Boxes]]*_xlfn.XLOOKUP(shipments[[#This Row],[Product]],products[Product], products[Cost per box])</f>
        <v>1105.56</v>
      </c>
    </row>
    <row r="1369" spans="3:10" x14ac:dyDescent="0.3">
      <c r="C1369" t="s">
        <v>91</v>
      </c>
      <c r="D1369" t="s">
        <v>37</v>
      </c>
      <c r="E1369" t="s">
        <v>28</v>
      </c>
      <c r="F1369" s="7">
        <v>44949</v>
      </c>
      <c r="G1369" s="4">
        <v>6286</v>
      </c>
      <c r="H1369">
        <v>191</v>
      </c>
      <c r="I1369" t="str">
        <f>TRIM(shipments[[#This Row],[Geography]])</f>
        <v>New Zealand</v>
      </c>
      <c r="J1369">
        <f>shipments[[#This Row],[Boxes]]*_xlfn.XLOOKUP(shipments[[#This Row],[Product]],products[Product], products[Cost per box])</f>
        <v>1610.1299999999999</v>
      </c>
    </row>
    <row r="1370" spans="3:10" x14ac:dyDescent="0.3">
      <c r="C1370" t="s">
        <v>92</v>
      </c>
      <c r="D1370" t="s">
        <v>36</v>
      </c>
      <c r="E1370" t="s">
        <v>19</v>
      </c>
      <c r="F1370" s="7">
        <v>44945</v>
      </c>
      <c r="G1370" s="4">
        <v>385</v>
      </c>
      <c r="H1370">
        <v>1486</v>
      </c>
      <c r="I1370" t="str">
        <f>TRIM(shipments[[#This Row],[Geography]])</f>
        <v>Canada</v>
      </c>
      <c r="J1370">
        <f>shipments[[#This Row],[Boxes]]*_xlfn.XLOOKUP(shipments[[#This Row],[Product]],products[Product], products[Cost per box])</f>
        <v>11486.78</v>
      </c>
    </row>
    <row r="1371" spans="3:10" x14ac:dyDescent="0.3">
      <c r="C1371" t="s">
        <v>66</v>
      </c>
      <c r="D1371" t="s">
        <v>36</v>
      </c>
      <c r="E1371" t="s">
        <v>32</v>
      </c>
      <c r="F1371" s="7">
        <v>44956</v>
      </c>
      <c r="G1371" s="4">
        <v>1295</v>
      </c>
      <c r="H1371">
        <v>297</v>
      </c>
      <c r="I1371" t="str">
        <f>TRIM(shipments[[#This Row],[Geography]])</f>
        <v>Canada</v>
      </c>
      <c r="J1371">
        <f>shipments[[#This Row],[Boxes]]*_xlfn.XLOOKUP(shipments[[#This Row],[Product]],products[Product], products[Cost per box])</f>
        <v>986.04</v>
      </c>
    </row>
    <row r="1372" spans="3:10" x14ac:dyDescent="0.3">
      <c r="C1372" t="s">
        <v>93</v>
      </c>
      <c r="D1372" t="s">
        <v>36</v>
      </c>
      <c r="E1372" t="s">
        <v>22</v>
      </c>
      <c r="F1372" s="7">
        <v>45050</v>
      </c>
      <c r="G1372" s="4">
        <v>651</v>
      </c>
      <c r="H1372">
        <v>29</v>
      </c>
      <c r="I1372" t="str">
        <f>TRIM(shipments[[#This Row],[Geography]])</f>
        <v>Canada</v>
      </c>
      <c r="J1372">
        <f>shipments[[#This Row],[Boxes]]*_xlfn.XLOOKUP(shipments[[#This Row],[Product]],products[Product], products[Cost per box])</f>
        <v>296.67</v>
      </c>
    </row>
    <row r="1373" spans="3:10" x14ac:dyDescent="0.3">
      <c r="C1373" t="s">
        <v>6</v>
      </c>
      <c r="D1373" t="s">
        <v>37</v>
      </c>
      <c r="E1373" t="s">
        <v>21</v>
      </c>
      <c r="F1373" s="7">
        <v>45012</v>
      </c>
      <c r="G1373" s="4">
        <v>1673</v>
      </c>
      <c r="H1373">
        <v>89</v>
      </c>
      <c r="I1373" t="str">
        <f>TRIM(shipments[[#This Row],[Geography]])</f>
        <v>New Zealand</v>
      </c>
      <c r="J1373">
        <f>shipments[[#This Row],[Boxes]]*_xlfn.XLOOKUP(shipments[[#This Row],[Product]],products[Product], products[Cost per box])</f>
        <v>731.58</v>
      </c>
    </row>
    <row r="1374" spans="3:10" x14ac:dyDescent="0.3">
      <c r="C1374" t="s">
        <v>67</v>
      </c>
      <c r="D1374" t="s">
        <v>109</v>
      </c>
      <c r="E1374" t="s">
        <v>4</v>
      </c>
      <c r="F1374" s="7">
        <v>44683</v>
      </c>
      <c r="G1374" s="4">
        <v>5040</v>
      </c>
      <c r="H1374">
        <v>242</v>
      </c>
      <c r="I1374" t="str">
        <f>TRIM(shipments[[#This Row],[Geography]])</f>
        <v>India</v>
      </c>
      <c r="J1374">
        <f>shipments[[#This Row],[Boxes]]*_xlfn.XLOOKUP(shipments[[#This Row],[Product]],products[Product], products[Cost per box])</f>
        <v>1246.3000000000002</v>
      </c>
    </row>
    <row r="1375" spans="3:10" x14ac:dyDescent="0.3">
      <c r="C1375" t="s">
        <v>93</v>
      </c>
      <c r="D1375" t="s">
        <v>36</v>
      </c>
      <c r="E1375" t="s">
        <v>21</v>
      </c>
      <c r="F1375" s="7">
        <v>45140</v>
      </c>
      <c r="G1375" s="4">
        <v>17759</v>
      </c>
      <c r="H1375">
        <v>1110</v>
      </c>
      <c r="I1375" t="str">
        <f>TRIM(shipments[[#This Row],[Geography]])</f>
        <v>Canada</v>
      </c>
      <c r="J1375">
        <f>shipments[[#This Row],[Boxes]]*_xlfn.XLOOKUP(shipments[[#This Row],[Product]],products[Product], products[Cost per box])</f>
        <v>9124.2000000000007</v>
      </c>
    </row>
    <row r="1376" spans="3:10" x14ac:dyDescent="0.3">
      <c r="C1376" t="s">
        <v>95</v>
      </c>
      <c r="D1376" t="s">
        <v>34</v>
      </c>
      <c r="E1376" t="s">
        <v>23</v>
      </c>
      <c r="F1376" s="7">
        <v>45155</v>
      </c>
      <c r="G1376" s="4">
        <v>4900</v>
      </c>
      <c r="H1376">
        <v>439</v>
      </c>
      <c r="I1376" t="str">
        <f>TRIM(shipments[[#This Row],[Geography]])</f>
        <v>India</v>
      </c>
      <c r="J1376">
        <f>shipments[[#This Row],[Boxes]]*_xlfn.XLOOKUP(shipments[[#This Row],[Product]],products[Product], products[Cost per box])</f>
        <v>2080.86</v>
      </c>
    </row>
    <row r="1377" spans="3:10" x14ac:dyDescent="0.3">
      <c r="C1377" t="s">
        <v>72</v>
      </c>
      <c r="D1377" t="s">
        <v>98</v>
      </c>
      <c r="E1377" t="s">
        <v>15</v>
      </c>
      <c r="F1377" s="7">
        <v>44891</v>
      </c>
      <c r="G1377" s="4">
        <v>1890</v>
      </c>
      <c r="H1377">
        <v>211</v>
      </c>
      <c r="I1377" t="str">
        <f>TRIM(shipments[[#This Row],[Geography]])</f>
        <v>UK</v>
      </c>
      <c r="J1377">
        <f>shipments[[#This Row],[Boxes]]*_xlfn.XLOOKUP(shipments[[#This Row],[Product]],products[Product], products[Cost per box])</f>
        <v>812.35</v>
      </c>
    </row>
    <row r="1378" spans="3:10" x14ac:dyDescent="0.3">
      <c r="C1378" t="s">
        <v>75</v>
      </c>
      <c r="D1378" t="s">
        <v>35</v>
      </c>
      <c r="E1378" t="s">
        <v>30</v>
      </c>
      <c r="F1378" s="7">
        <v>44714</v>
      </c>
      <c r="G1378" s="4">
        <v>77</v>
      </c>
      <c r="H1378">
        <v>187</v>
      </c>
      <c r="I1378" t="str">
        <f>TRIM(shipments[[#This Row],[Geography]])</f>
        <v>USA</v>
      </c>
      <c r="J1378">
        <f>shipments[[#This Row],[Boxes]]*_xlfn.XLOOKUP(shipments[[#This Row],[Product]],products[Product], products[Cost per box])</f>
        <v>942.48</v>
      </c>
    </row>
    <row r="1379" spans="3:10" x14ac:dyDescent="0.3">
      <c r="C1379" t="s">
        <v>69</v>
      </c>
      <c r="D1379" t="s">
        <v>39</v>
      </c>
      <c r="E1379" t="s">
        <v>23</v>
      </c>
      <c r="F1379" s="7">
        <v>45058</v>
      </c>
      <c r="G1379" s="4">
        <v>1869</v>
      </c>
      <c r="H1379">
        <v>88</v>
      </c>
      <c r="I1379" t="str">
        <f>TRIM(shipments[[#This Row],[Geography]])</f>
        <v>UK</v>
      </c>
      <c r="J1379">
        <f>shipments[[#This Row],[Boxes]]*_xlfn.XLOOKUP(shipments[[#This Row],[Product]],products[Product], products[Cost per box])</f>
        <v>417.12</v>
      </c>
    </row>
    <row r="1380" spans="3:10" x14ac:dyDescent="0.3">
      <c r="C1380" t="s">
        <v>66</v>
      </c>
      <c r="D1380" t="s">
        <v>35</v>
      </c>
      <c r="E1380" t="s">
        <v>14</v>
      </c>
      <c r="F1380" s="7">
        <v>44885</v>
      </c>
      <c r="G1380" s="4">
        <v>2674</v>
      </c>
      <c r="H1380">
        <v>131</v>
      </c>
      <c r="I1380" t="str">
        <f>TRIM(shipments[[#This Row],[Geography]])</f>
        <v>USA</v>
      </c>
      <c r="J1380">
        <f>shipments[[#This Row],[Boxes]]*_xlfn.XLOOKUP(shipments[[#This Row],[Product]],products[Product], products[Cost per box])</f>
        <v>979.88000000000011</v>
      </c>
    </row>
    <row r="1381" spans="3:10" x14ac:dyDescent="0.3">
      <c r="C1381" t="s">
        <v>6</v>
      </c>
      <c r="D1381" t="s">
        <v>115</v>
      </c>
      <c r="E1381" t="s">
        <v>18</v>
      </c>
      <c r="F1381" s="7">
        <v>44853</v>
      </c>
      <c r="G1381" s="4">
        <v>2667</v>
      </c>
      <c r="H1381">
        <v>150</v>
      </c>
      <c r="I1381" t="str">
        <f>TRIM(shipments[[#This Row],[Geography]])</f>
        <v>Australia</v>
      </c>
      <c r="J1381">
        <f>shipments[[#This Row],[Boxes]]*_xlfn.XLOOKUP(shipments[[#This Row],[Product]],products[Product], products[Cost per box])</f>
        <v>1491</v>
      </c>
    </row>
    <row r="1382" spans="3:10" x14ac:dyDescent="0.3">
      <c r="C1382" t="s">
        <v>69</v>
      </c>
      <c r="D1382" t="s">
        <v>37</v>
      </c>
      <c r="E1382" t="s">
        <v>23</v>
      </c>
      <c r="F1382" s="7">
        <v>45042</v>
      </c>
      <c r="G1382" s="4">
        <v>3486</v>
      </c>
      <c r="H1382">
        <v>8</v>
      </c>
      <c r="I1382" t="str">
        <f>TRIM(shipments[[#This Row],[Geography]])</f>
        <v>New Zealand</v>
      </c>
      <c r="J1382">
        <f>shipments[[#This Row],[Boxes]]*_xlfn.XLOOKUP(shipments[[#This Row],[Product]],products[Product], products[Cost per box])</f>
        <v>37.92</v>
      </c>
    </row>
    <row r="1383" spans="3:10" x14ac:dyDescent="0.3">
      <c r="C1383" t="s">
        <v>3</v>
      </c>
      <c r="D1383" t="s">
        <v>105</v>
      </c>
      <c r="E1383" t="s">
        <v>29</v>
      </c>
      <c r="F1383" s="7">
        <v>44793</v>
      </c>
      <c r="G1383" s="4">
        <v>168</v>
      </c>
      <c r="H1383">
        <v>34</v>
      </c>
      <c r="I1383" t="str">
        <f>TRIM(shipments[[#This Row],[Geography]])</f>
        <v>Canada</v>
      </c>
      <c r="J1383">
        <f>shipments[[#This Row],[Boxes]]*_xlfn.XLOOKUP(shipments[[#This Row],[Product]],products[Product], products[Cost per box])</f>
        <v>231.2</v>
      </c>
    </row>
    <row r="1384" spans="3:10" x14ac:dyDescent="0.3">
      <c r="C1384" t="s">
        <v>7</v>
      </c>
      <c r="D1384" t="s">
        <v>106</v>
      </c>
      <c r="E1384" t="s">
        <v>18</v>
      </c>
      <c r="F1384" s="7">
        <v>44700</v>
      </c>
      <c r="G1384" s="4">
        <v>8008</v>
      </c>
      <c r="H1384">
        <v>66</v>
      </c>
      <c r="I1384" t="str">
        <f>TRIM(shipments[[#This Row],[Geography]])</f>
        <v>USA</v>
      </c>
      <c r="J1384">
        <f>shipments[[#This Row],[Boxes]]*_xlfn.XLOOKUP(shipments[[#This Row],[Product]],products[Product], products[Cost per box])</f>
        <v>656.04</v>
      </c>
    </row>
    <row r="1385" spans="3:10" x14ac:dyDescent="0.3">
      <c r="C1385" t="s">
        <v>2</v>
      </c>
      <c r="D1385" t="s">
        <v>113</v>
      </c>
      <c r="E1385" t="s">
        <v>4</v>
      </c>
      <c r="F1385" s="7">
        <v>44770</v>
      </c>
      <c r="G1385" s="4">
        <v>2289</v>
      </c>
      <c r="H1385">
        <v>428</v>
      </c>
      <c r="I1385" t="str">
        <f>TRIM(shipments[[#This Row],[Geography]])</f>
        <v>New Zealand</v>
      </c>
      <c r="J1385">
        <f>shipments[[#This Row],[Boxes]]*_xlfn.XLOOKUP(shipments[[#This Row],[Product]],products[Product], products[Cost per box])</f>
        <v>2204.2000000000003</v>
      </c>
    </row>
    <row r="1386" spans="3:10" x14ac:dyDescent="0.3">
      <c r="C1386" t="s">
        <v>92</v>
      </c>
      <c r="D1386" t="s">
        <v>34</v>
      </c>
      <c r="E1386" t="s">
        <v>31</v>
      </c>
      <c r="F1386" s="7">
        <v>44988</v>
      </c>
      <c r="G1386" s="4">
        <v>707</v>
      </c>
      <c r="H1386">
        <v>48</v>
      </c>
      <c r="I1386" t="str">
        <f>TRIM(shipments[[#This Row],[Geography]])</f>
        <v>India</v>
      </c>
      <c r="J1386">
        <f>shipments[[#This Row],[Boxes]]*_xlfn.XLOOKUP(shipments[[#This Row],[Product]],products[Product], products[Cost per box])</f>
        <v>132.47999999999999</v>
      </c>
    </row>
    <row r="1387" spans="3:10" x14ac:dyDescent="0.3">
      <c r="C1387" t="s">
        <v>68</v>
      </c>
      <c r="D1387" t="s">
        <v>36</v>
      </c>
      <c r="E1387" t="s">
        <v>28</v>
      </c>
      <c r="F1387" s="7">
        <v>44932</v>
      </c>
      <c r="G1387" s="4">
        <v>8183</v>
      </c>
      <c r="H1387">
        <v>164</v>
      </c>
      <c r="I1387" t="str">
        <f>TRIM(shipments[[#This Row],[Geography]])</f>
        <v>Canada</v>
      </c>
      <c r="J1387">
        <f>shipments[[#This Row],[Boxes]]*_xlfn.XLOOKUP(shipments[[#This Row],[Product]],products[Product], products[Cost per box])</f>
        <v>1382.52</v>
      </c>
    </row>
    <row r="1388" spans="3:10" x14ac:dyDescent="0.3">
      <c r="C1388" t="s">
        <v>5</v>
      </c>
      <c r="D1388" t="s">
        <v>112</v>
      </c>
      <c r="E1388" t="s">
        <v>4</v>
      </c>
      <c r="F1388" s="7">
        <v>44696</v>
      </c>
      <c r="G1388" s="4">
        <v>287</v>
      </c>
      <c r="H1388">
        <v>419</v>
      </c>
      <c r="I1388" t="str">
        <f>TRIM(shipments[[#This Row],[Geography]])</f>
        <v>Australia</v>
      </c>
      <c r="J1388">
        <f>shipments[[#This Row],[Boxes]]*_xlfn.XLOOKUP(shipments[[#This Row],[Product]],products[Product], products[Cost per box])</f>
        <v>2157.8500000000004</v>
      </c>
    </row>
    <row r="1389" spans="3:10" x14ac:dyDescent="0.3">
      <c r="C1389" t="s">
        <v>68</v>
      </c>
      <c r="D1389" t="s">
        <v>37</v>
      </c>
      <c r="E1389" t="s">
        <v>13</v>
      </c>
      <c r="F1389" s="7">
        <v>44998</v>
      </c>
      <c r="G1389" s="4">
        <v>8428</v>
      </c>
      <c r="H1389">
        <v>100</v>
      </c>
      <c r="I1389" t="str">
        <f>TRIM(shipments[[#This Row],[Geography]])</f>
        <v>New Zealand</v>
      </c>
      <c r="J1389">
        <f>shipments[[#This Row],[Boxes]]*_xlfn.XLOOKUP(shipments[[#This Row],[Product]],products[Product], products[Cost per box])</f>
        <v>526</v>
      </c>
    </row>
    <row r="1390" spans="3:10" x14ac:dyDescent="0.3">
      <c r="C1390" t="s">
        <v>10</v>
      </c>
      <c r="D1390" t="s">
        <v>99</v>
      </c>
      <c r="E1390" t="s">
        <v>24</v>
      </c>
      <c r="F1390" s="7">
        <v>44885</v>
      </c>
      <c r="G1390" s="4">
        <v>6706</v>
      </c>
      <c r="H1390">
        <v>629</v>
      </c>
      <c r="I1390" t="str">
        <f>TRIM(shipments[[#This Row],[Geography]])</f>
        <v>India</v>
      </c>
      <c r="J1390">
        <f>shipments[[#This Row],[Boxes]]*_xlfn.XLOOKUP(shipments[[#This Row],[Product]],products[Product], products[Cost per box])</f>
        <v>6610.79</v>
      </c>
    </row>
    <row r="1391" spans="3:10" x14ac:dyDescent="0.3">
      <c r="C1391" t="s">
        <v>91</v>
      </c>
      <c r="D1391" t="s">
        <v>39</v>
      </c>
      <c r="E1391" t="s">
        <v>13</v>
      </c>
      <c r="F1391" s="7">
        <v>44971</v>
      </c>
      <c r="G1391" s="4">
        <v>6979</v>
      </c>
      <c r="H1391">
        <v>404</v>
      </c>
      <c r="I1391" t="str">
        <f>TRIM(shipments[[#This Row],[Geography]])</f>
        <v>UK</v>
      </c>
      <c r="J1391">
        <f>shipments[[#This Row],[Boxes]]*_xlfn.XLOOKUP(shipments[[#This Row],[Product]],products[Product], products[Cost per box])</f>
        <v>2125.04</v>
      </c>
    </row>
    <row r="1392" spans="3:10" x14ac:dyDescent="0.3">
      <c r="C1392" t="s">
        <v>65</v>
      </c>
      <c r="D1392" t="s">
        <v>37</v>
      </c>
      <c r="E1392" t="s">
        <v>19</v>
      </c>
      <c r="F1392" s="7">
        <v>45159</v>
      </c>
      <c r="G1392" s="4">
        <v>3850</v>
      </c>
      <c r="H1392">
        <v>770</v>
      </c>
      <c r="I1392" t="str">
        <f>TRIM(shipments[[#This Row],[Geography]])</f>
        <v>New Zealand</v>
      </c>
      <c r="J1392">
        <f>shipments[[#This Row],[Boxes]]*_xlfn.XLOOKUP(shipments[[#This Row],[Product]],products[Product], products[Cost per box])</f>
        <v>5952.1</v>
      </c>
    </row>
    <row r="1393" spans="3:10" x14ac:dyDescent="0.3">
      <c r="C1393" t="s">
        <v>65</v>
      </c>
      <c r="D1393" t="s">
        <v>113</v>
      </c>
      <c r="E1393" t="s">
        <v>26</v>
      </c>
      <c r="F1393" s="7">
        <v>44734</v>
      </c>
      <c r="G1393" s="4">
        <v>7203</v>
      </c>
      <c r="H1393">
        <v>1042</v>
      </c>
      <c r="I1393" t="str">
        <f>TRIM(shipments[[#This Row],[Geography]])</f>
        <v>New Zealand</v>
      </c>
      <c r="J1393">
        <f>shipments[[#This Row],[Boxes]]*_xlfn.XLOOKUP(shipments[[#This Row],[Product]],products[Product], products[Cost per box])</f>
        <v>12931.22</v>
      </c>
    </row>
    <row r="1394" spans="3:10" x14ac:dyDescent="0.3">
      <c r="C1394" t="s">
        <v>73</v>
      </c>
      <c r="D1394" t="s">
        <v>114</v>
      </c>
      <c r="E1394" t="s">
        <v>28</v>
      </c>
      <c r="F1394" s="7">
        <v>44801</v>
      </c>
      <c r="G1394" s="4">
        <v>1526</v>
      </c>
      <c r="H1394">
        <v>43</v>
      </c>
      <c r="I1394" t="str">
        <f>TRIM(shipments[[#This Row],[Geography]])</f>
        <v>Canada</v>
      </c>
      <c r="J1394">
        <f>shipments[[#This Row],[Boxes]]*_xlfn.XLOOKUP(shipments[[#This Row],[Product]],products[Product], products[Cost per box])</f>
        <v>362.49</v>
      </c>
    </row>
    <row r="1395" spans="3:10" x14ac:dyDescent="0.3">
      <c r="C1395" t="s">
        <v>5</v>
      </c>
      <c r="D1395" t="s">
        <v>39</v>
      </c>
      <c r="E1395" t="s">
        <v>19</v>
      </c>
      <c r="F1395" s="7">
        <v>45113</v>
      </c>
      <c r="G1395" s="4">
        <v>2107</v>
      </c>
      <c r="H1395">
        <v>962</v>
      </c>
      <c r="I1395" t="str">
        <f>TRIM(shipments[[#This Row],[Geography]])</f>
        <v>UK</v>
      </c>
      <c r="J1395">
        <f>shipments[[#This Row],[Boxes]]*_xlfn.XLOOKUP(shipments[[#This Row],[Product]],products[Product], products[Cost per box])</f>
        <v>7436.26</v>
      </c>
    </row>
    <row r="1396" spans="3:10" x14ac:dyDescent="0.3">
      <c r="C1396" t="s">
        <v>93</v>
      </c>
      <c r="D1396" t="s">
        <v>38</v>
      </c>
      <c r="E1396" t="s">
        <v>32</v>
      </c>
      <c r="F1396" s="7">
        <v>45117</v>
      </c>
      <c r="G1396" s="4">
        <v>2121</v>
      </c>
      <c r="H1396">
        <v>82</v>
      </c>
      <c r="I1396" t="str">
        <f>TRIM(shipments[[#This Row],[Geography]])</f>
        <v>Australia</v>
      </c>
      <c r="J1396">
        <f>shipments[[#This Row],[Boxes]]*_xlfn.XLOOKUP(shipments[[#This Row],[Product]],products[Product], products[Cost per box])</f>
        <v>272.24</v>
      </c>
    </row>
    <row r="1397" spans="3:10" x14ac:dyDescent="0.3">
      <c r="C1397" t="s">
        <v>92</v>
      </c>
      <c r="D1397" t="s">
        <v>36</v>
      </c>
      <c r="E1397" t="s">
        <v>13</v>
      </c>
      <c r="F1397" s="7">
        <v>45037</v>
      </c>
      <c r="G1397" s="4">
        <v>637</v>
      </c>
      <c r="H1397">
        <v>289</v>
      </c>
      <c r="I1397" t="str">
        <f>TRIM(shipments[[#This Row],[Geography]])</f>
        <v>Canada</v>
      </c>
      <c r="J1397">
        <f>shipments[[#This Row],[Boxes]]*_xlfn.XLOOKUP(shipments[[#This Row],[Product]],products[Product], products[Cost per box])</f>
        <v>1520.1399999999999</v>
      </c>
    </row>
    <row r="1398" spans="3:10" x14ac:dyDescent="0.3">
      <c r="C1398" t="s">
        <v>64</v>
      </c>
      <c r="D1398" t="s">
        <v>98</v>
      </c>
      <c r="E1398" t="s">
        <v>20</v>
      </c>
      <c r="F1398" s="7">
        <v>44889</v>
      </c>
      <c r="G1398" s="4">
        <v>6237</v>
      </c>
      <c r="H1398">
        <v>1272</v>
      </c>
      <c r="I1398" t="str">
        <f>TRIM(shipments[[#This Row],[Geography]])</f>
        <v>UK</v>
      </c>
      <c r="J1398">
        <f>shipments[[#This Row],[Boxes]]*_xlfn.XLOOKUP(shipments[[#This Row],[Product]],products[Product], products[Cost per box])</f>
        <v>4680.96</v>
      </c>
    </row>
    <row r="1399" spans="3:10" x14ac:dyDescent="0.3">
      <c r="C1399" t="s">
        <v>8</v>
      </c>
      <c r="D1399" t="s">
        <v>36</v>
      </c>
      <c r="E1399" t="s">
        <v>17</v>
      </c>
      <c r="F1399" s="7">
        <v>44937</v>
      </c>
      <c r="G1399" s="4">
        <v>6944</v>
      </c>
      <c r="H1399">
        <v>316</v>
      </c>
      <c r="I1399" t="str">
        <f>TRIM(shipments[[#This Row],[Geography]])</f>
        <v>Canada</v>
      </c>
      <c r="J1399">
        <f>shipments[[#This Row],[Boxes]]*_xlfn.XLOOKUP(shipments[[#This Row],[Product]],products[Product], products[Cost per box])</f>
        <v>1993.9599999999998</v>
      </c>
    </row>
    <row r="1400" spans="3:10" x14ac:dyDescent="0.3">
      <c r="C1400" t="s">
        <v>93</v>
      </c>
      <c r="D1400" t="s">
        <v>34</v>
      </c>
      <c r="E1400" t="s">
        <v>17</v>
      </c>
      <c r="F1400" s="7">
        <v>44942</v>
      </c>
      <c r="G1400" s="4">
        <v>1736</v>
      </c>
      <c r="H1400">
        <v>103</v>
      </c>
      <c r="I1400" t="str">
        <f>TRIM(shipments[[#This Row],[Geography]])</f>
        <v>India</v>
      </c>
      <c r="J1400">
        <f>shipments[[#This Row],[Boxes]]*_xlfn.XLOOKUP(shipments[[#This Row],[Product]],products[Product], products[Cost per box])</f>
        <v>649.92999999999995</v>
      </c>
    </row>
    <row r="1401" spans="3:10" x14ac:dyDescent="0.3">
      <c r="C1401" t="s">
        <v>5</v>
      </c>
      <c r="D1401" t="s">
        <v>34</v>
      </c>
      <c r="E1401" t="s">
        <v>16</v>
      </c>
      <c r="F1401" s="7">
        <v>44999</v>
      </c>
      <c r="G1401" s="4">
        <v>7280</v>
      </c>
      <c r="H1401">
        <v>238</v>
      </c>
      <c r="I1401" t="str">
        <f>TRIM(shipments[[#This Row],[Geography]])</f>
        <v>India</v>
      </c>
      <c r="J1401">
        <f>shipments[[#This Row],[Boxes]]*_xlfn.XLOOKUP(shipments[[#This Row],[Product]],products[Product], products[Cost per box])</f>
        <v>1361.36</v>
      </c>
    </row>
    <row r="1402" spans="3:10" x14ac:dyDescent="0.3">
      <c r="C1402" t="s">
        <v>64</v>
      </c>
      <c r="D1402" t="s">
        <v>38</v>
      </c>
      <c r="E1402" t="s">
        <v>33</v>
      </c>
      <c r="F1402" s="7">
        <v>44656</v>
      </c>
      <c r="G1402" s="4">
        <v>8673</v>
      </c>
      <c r="H1402">
        <v>870</v>
      </c>
      <c r="I1402" t="str">
        <f>TRIM(shipments[[#This Row],[Geography]])</f>
        <v>Australia</v>
      </c>
      <c r="J1402">
        <f>shipments[[#This Row],[Boxes]]*_xlfn.XLOOKUP(shipments[[#This Row],[Product]],products[Product], products[Cost per box])</f>
        <v>2305.5</v>
      </c>
    </row>
    <row r="1403" spans="3:10" x14ac:dyDescent="0.3">
      <c r="C1403" t="s">
        <v>9</v>
      </c>
      <c r="D1403" t="s">
        <v>35</v>
      </c>
      <c r="E1403" t="s">
        <v>26</v>
      </c>
      <c r="F1403" s="7">
        <v>45111</v>
      </c>
      <c r="G1403" s="4">
        <v>13440</v>
      </c>
      <c r="H1403">
        <v>2289</v>
      </c>
      <c r="I1403" t="str">
        <f>TRIM(shipments[[#This Row],[Geography]])</f>
        <v>USA</v>
      </c>
      <c r="J1403">
        <f>shipments[[#This Row],[Boxes]]*_xlfn.XLOOKUP(shipments[[#This Row],[Product]],products[Product], products[Cost per box])</f>
        <v>28406.49</v>
      </c>
    </row>
    <row r="1404" spans="3:10" x14ac:dyDescent="0.3">
      <c r="C1404" t="s">
        <v>66</v>
      </c>
      <c r="D1404" t="s">
        <v>109</v>
      </c>
      <c r="E1404" t="s">
        <v>26</v>
      </c>
      <c r="F1404" s="7">
        <v>44867</v>
      </c>
      <c r="G1404" s="4">
        <v>1036</v>
      </c>
      <c r="H1404">
        <v>159</v>
      </c>
      <c r="I1404" t="str">
        <f>TRIM(shipments[[#This Row],[Geography]])</f>
        <v>India</v>
      </c>
      <c r="J1404">
        <f>shipments[[#This Row],[Boxes]]*_xlfn.XLOOKUP(shipments[[#This Row],[Product]],products[Product], products[Cost per box])</f>
        <v>1973.19</v>
      </c>
    </row>
    <row r="1405" spans="3:10" x14ac:dyDescent="0.3">
      <c r="C1405" t="s">
        <v>66</v>
      </c>
      <c r="D1405" t="s">
        <v>102</v>
      </c>
      <c r="E1405" t="s">
        <v>13</v>
      </c>
      <c r="F1405" s="7">
        <v>44756</v>
      </c>
      <c r="G1405" s="4">
        <v>4872</v>
      </c>
      <c r="H1405">
        <v>210</v>
      </c>
      <c r="I1405" t="str">
        <f>TRIM(shipments[[#This Row],[Geography]])</f>
        <v>New Zealand</v>
      </c>
      <c r="J1405">
        <f>shipments[[#This Row],[Boxes]]*_xlfn.XLOOKUP(shipments[[#This Row],[Product]],products[Product], products[Cost per box])</f>
        <v>1104.5999999999999</v>
      </c>
    </row>
    <row r="1406" spans="3:10" x14ac:dyDescent="0.3">
      <c r="C1406" t="s">
        <v>70</v>
      </c>
      <c r="D1406" t="s">
        <v>39</v>
      </c>
      <c r="E1406" t="s">
        <v>32</v>
      </c>
      <c r="F1406" s="7">
        <v>44998</v>
      </c>
      <c r="G1406" s="4">
        <v>1575</v>
      </c>
      <c r="H1406">
        <v>55</v>
      </c>
      <c r="I1406" t="str">
        <f>TRIM(shipments[[#This Row],[Geography]])</f>
        <v>UK</v>
      </c>
      <c r="J1406">
        <f>shipments[[#This Row],[Boxes]]*_xlfn.XLOOKUP(shipments[[#This Row],[Product]],products[Product], products[Cost per box])</f>
        <v>182.6</v>
      </c>
    </row>
    <row r="1407" spans="3:10" x14ac:dyDescent="0.3">
      <c r="C1407" t="s">
        <v>75</v>
      </c>
      <c r="D1407" t="s">
        <v>37</v>
      </c>
      <c r="E1407" t="s">
        <v>14</v>
      </c>
      <c r="F1407" s="7">
        <v>44995</v>
      </c>
      <c r="G1407" s="4">
        <v>9625</v>
      </c>
      <c r="H1407">
        <v>3</v>
      </c>
      <c r="I1407" t="str">
        <f>TRIM(shipments[[#This Row],[Geography]])</f>
        <v>New Zealand</v>
      </c>
      <c r="J1407">
        <f>shipments[[#This Row],[Boxes]]*_xlfn.XLOOKUP(shipments[[#This Row],[Product]],products[Product], products[Cost per box])</f>
        <v>22.44</v>
      </c>
    </row>
    <row r="1408" spans="3:10" x14ac:dyDescent="0.3">
      <c r="C1408" t="s">
        <v>5</v>
      </c>
      <c r="D1408" t="s">
        <v>34</v>
      </c>
      <c r="E1408" t="s">
        <v>28</v>
      </c>
      <c r="F1408" s="7">
        <v>45149</v>
      </c>
      <c r="G1408" s="4">
        <v>7665</v>
      </c>
      <c r="H1408">
        <v>63</v>
      </c>
      <c r="I1408" t="str">
        <f>TRIM(shipments[[#This Row],[Geography]])</f>
        <v>India</v>
      </c>
      <c r="J1408">
        <f>shipments[[#This Row],[Boxes]]*_xlfn.XLOOKUP(shipments[[#This Row],[Product]],products[Product], products[Cost per box])</f>
        <v>531.09</v>
      </c>
    </row>
    <row r="1409" spans="3:10" x14ac:dyDescent="0.3">
      <c r="C1409" t="s">
        <v>6</v>
      </c>
      <c r="D1409" t="s">
        <v>38</v>
      </c>
      <c r="E1409" t="s">
        <v>29</v>
      </c>
      <c r="F1409" s="7">
        <v>45001</v>
      </c>
      <c r="G1409" s="4">
        <v>4011</v>
      </c>
      <c r="H1409">
        <v>249</v>
      </c>
      <c r="I1409" t="str">
        <f>TRIM(shipments[[#This Row],[Geography]])</f>
        <v>Australia</v>
      </c>
      <c r="J1409">
        <f>shipments[[#This Row],[Boxes]]*_xlfn.XLOOKUP(shipments[[#This Row],[Product]],products[Product], products[Cost per box])</f>
        <v>1693.2</v>
      </c>
    </row>
    <row r="1410" spans="3:10" x14ac:dyDescent="0.3">
      <c r="C1410" t="s">
        <v>5</v>
      </c>
      <c r="D1410" t="s">
        <v>115</v>
      </c>
      <c r="E1410" t="s">
        <v>17</v>
      </c>
      <c r="F1410" s="7">
        <v>44846</v>
      </c>
      <c r="G1410" s="4">
        <v>126</v>
      </c>
      <c r="H1410">
        <v>155</v>
      </c>
      <c r="I1410" t="str">
        <f>TRIM(shipments[[#This Row],[Geography]])</f>
        <v>Australia</v>
      </c>
      <c r="J1410">
        <f>shipments[[#This Row],[Boxes]]*_xlfn.XLOOKUP(shipments[[#This Row],[Product]],products[Product], products[Cost per box])</f>
        <v>978.05</v>
      </c>
    </row>
    <row r="1411" spans="3:10" x14ac:dyDescent="0.3">
      <c r="C1411" t="s">
        <v>8</v>
      </c>
      <c r="D1411" t="s">
        <v>115</v>
      </c>
      <c r="E1411" t="s">
        <v>14</v>
      </c>
      <c r="F1411" s="7">
        <v>44780</v>
      </c>
      <c r="G1411" s="4">
        <v>1050</v>
      </c>
      <c r="H1411">
        <v>105</v>
      </c>
      <c r="I1411" t="str">
        <f>TRIM(shipments[[#This Row],[Geography]])</f>
        <v>Australia</v>
      </c>
      <c r="J1411">
        <f>shipments[[#This Row],[Boxes]]*_xlfn.XLOOKUP(shipments[[#This Row],[Product]],products[Product], products[Cost per box])</f>
        <v>785.40000000000009</v>
      </c>
    </row>
    <row r="1412" spans="3:10" x14ac:dyDescent="0.3">
      <c r="C1412" t="s">
        <v>72</v>
      </c>
      <c r="D1412" t="s">
        <v>114</v>
      </c>
      <c r="E1412" t="s">
        <v>24</v>
      </c>
      <c r="F1412" s="7">
        <v>44903</v>
      </c>
      <c r="G1412" s="4">
        <v>49</v>
      </c>
      <c r="H1412">
        <v>260</v>
      </c>
      <c r="I1412" t="str">
        <f>TRIM(shipments[[#This Row],[Geography]])</f>
        <v>Canada</v>
      </c>
      <c r="J1412">
        <f>shipments[[#This Row],[Boxes]]*_xlfn.XLOOKUP(shipments[[#This Row],[Product]],products[Product], products[Cost per box])</f>
        <v>2732.6</v>
      </c>
    </row>
    <row r="1413" spans="3:10" x14ac:dyDescent="0.3">
      <c r="C1413" t="s">
        <v>68</v>
      </c>
      <c r="D1413" t="s">
        <v>102</v>
      </c>
      <c r="E1413" t="s">
        <v>26</v>
      </c>
      <c r="F1413" s="7">
        <v>44857</v>
      </c>
      <c r="G1413" s="4">
        <v>2723</v>
      </c>
      <c r="H1413">
        <v>438</v>
      </c>
      <c r="I1413" t="str">
        <f>TRIM(shipments[[#This Row],[Geography]])</f>
        <v>New Zealand</v>
      </c>
      <c r="J1413">
        <f>shipments[[#This Row],[Boxes]]*_xlfn.XLOOKUP(shipments[[#This Row],[Product]],products[Product], products[Cost per box])</f>
        <v>5435.58</v>
      </c>
    </row>
    <row r="1414" spans="3:10" x14ac:dyDescent="0.3">
      <c r="C1414" t="s">
        <v>95</v>
      </c>
      <c r="D1414" t="s">
        <v>34</v>
      </c>
      <c r="E1414" t="s">
        <v>16</v>
      </c>
      <c r="F1414" s="7">
        <v>44942</v>
      </c>
      <c r="G1414" s="4">
        <v>3549</v>
      </c>
      <c r="H1414">
        <v>162</v>
      </c>
      <c r="I1414" t="str">
        <f>TRIM(shipments[[#This Row],[Geography]])</f>
        <v>India</v>
      </c>
      <c r="J1414">
        <f>shipments[[#This Row],[Boxes]]*_xlfn.XLOOKUP(shipments[[#This Row],[Product]],products[Product], products[Cost per box])</f>
        <v>926.64</v>
      </c>
    </row>
    <row r="1415" spans="3:10" x14ac:dyDescent="0.3">
      <c r="C1415" t="s">
        <v>75</v>
      </c>
      <c r="D1415" t="s">
        <v>36</v>
      </c>
      <c r="E1415" t="s">
        <v>27</v>
      </c>
      <c r="F1415" s="7">
        <v>45085</v>
      </c>
      <c r="G1415" s="4">
        <v>7343</v>
      </c>
      <c r="H1415">
        <v>224</v>
      </c>
      <c r="I1415" t="str">
        <f>TRIM(shipments[[#This Row],[Geography]])</f>
        <v>Canada</v>
      </c>
      <c r="J1415">
        <f>shipments[[#This Row],[Boxes]]*_xlfn.XLOOKUP(shipments[[#This Row],[Product]],products[Product], products[Cost per box])</f>
        <v>2143.6800000000003</v>
      </c>
    </row>
    <row r="1416" spans="3:10" x14ac:dyDescent="0.3">
      <c r="C1416" t="s">
        <v>8</v>
      </c>
      <c r="D1416" t="s">
        <v>35</v>
      </c>
      <c r="E1416" t="s">
        <v>28</v>
      </c>
      <c r="F1416" s="7">
        <v>44993</v>
      </c>
      <c r="G1416" s="4">
        <v>4473</v>
      </c>
      <c r="H1416">
        <v>150</v>
      </c>
      <c r="I1416" t="str">
        <f>TRIM(shipments[[#This Row],[Geography]])</f>
        <v>USA</v>
      </c>
      <c r="J1416">
        <f>shipments[[#This Row],[Boxes]]*_xlfn.XLOOKUP(shipments[[#This Row],[Product]],products[Product], products[Cost per box])</f>
        <v>1264.5</v>
      </c>
    </row>
    <row r="1417" spans="3:10" x14ac:dyDescent="0.3">
      <c r="C1417" t="s">
        <v>91</v>
      </c>
      <c r="D1417" t="s">
        <v>35</v>
      </c>
      <c r="E1417" t="s">
        <v>27</v>
      </c>
      <c r="F1417" s="7">
        <v>44998</v>
      </c>
      <c r="G1417" s="4">
        <v>434</v>
      </c>
      <c r="H1417">
        <v>313</v>
      </c>
      <c r="I1417" t="str">
        <f>TRIM(shipments[[#This Row],[Geography]])</f>
        <v>USA</v>
      </c>
      <c r="J1417">
        <f>shipments[[#This Row],[Boxes]]*_xlfn.XLOOKUP(shipments[[#This Row],[Product]],products[Product], products[Cost per box])</f>
        <v>2995.4100000000003</v>
      </c>
    </row>
    <row r="1418" spans="3:10" x14ac:dyDescent="0.3">
      <c r="C1418" t="s">
        <v>75</v>
      </c>
      <c r="D1418" t="s">
        <v>109</v>
      </c>
      <c r="E1418" t="s">
        <v>33</v>
      </c>
      <c r="F1418" s="7">
        <v>44918</v>
      </c>
      <c r="G1418" s="4">
        <v>8743</v>
      </c>
      <c r="H1418">
        <v>719</v>
      </c>
      <c r="I1418" t="str">
        <f>TRIM(shipments[[#This Row],[Geography]])</f>
        <v>India</v>
      </c>
      <c r="J1418">
        <f>shipments[[#This Row],[Boxes]]*_xlfn.XLOOKUP(shipments[[#This Row],[Product]],products[Product], products[Cost per box])</f>
        <v>1905.35</v>
      </c>
    </row>
    <row r="1419" spans="3:10" x14ac:dyDescent="0.3">
      <c r="C1419" t="s">
        <v>9</v>
      </c>
      <c r="D1419" t="s">
        <v>37</v>
      </c>
      <c r="E1419" t="s">
        <v>16</v>
      </c>
      <c r="F1419" s="7">
        <v>45037</v>
      </c>
      <c r="G1419" s="4">
        <v>2499</v>
      </c>
      <c r="H1419">
        <v>116</v>
      </c>
      <c r="I1419" t="str">
        <f>TRIM(shipments[[#This Row],[Geography]])</f>
        <v>New Zealand</v>
      </c>
      <c r="J1419">
        <f>shipments[[#This Row],[Boxes]]*_xlfn.XLOOKUP(shipments[[#This Row],[Product]],products[Product], products[Cost per box])</f>
        <v>663.52</v>
      </c>
    </row>
    <row r="1420" spans="3:10" x14ac:dyDescent="0.3">
      <c r="C1420" t="s">
        <v>5</v>
      </c>
      <c r="D1420" t="s">
        <v>36</v>
      </c>
      <c r="E1420" t="s">
        <v>30</v>
      </c>
      <c r="F1420" s="7">
        <v>44659</v>
      </c>
      <c r="G1420" s="4">
        <v>1953</v>
      </c>
      <c r="H1420">
        <v>177</v>
      </c>
      <c r="I1420" t="str">
        <f>TRIM(shipments[[#This Row],[Geography]])</f>
        <v>Canada</v>
      </c>
      <c r="J1420">
        <f>shipments[[#This Row],[Boxes]]*_xlfn.XLOOKUP(shipments[[#This Row],[Product]],products[Product], products[Cost per box])</f>
        <v>892.08</v>
      </c>
    </row>
    <row r="1421" spans="3:10" x14ac:dyDescent="0.3">
      <c r="C1421" t="s">
        <v>72</v>
      </c>
      <c r="D1421" t="s">
        <v>109</v>
      </c>
      <c r="E1421" t="s">
        <v>18</v>
      </c>
      <c r="F1421" s="7">
        <v>44696</v>
      </c>
      <c r="G1421" s="4">
        <v>406</v>
      </c>
      <c r="H1421">
        <v>123</v>
      </c>
      <c r="I1421" t="str">
        <f>TRIM(shipments[[#This Row],[Geography]])</f>
        <v>India</v>
      </c>
      <c r="J1421">
        <f>shipments[[#This Row],[Boxes]]*_xlfn.XLOOKUP(shipments[[#This Row],[Product]],products[Product], products[Cost per box])</f>
        <v>1222.6199999999999</v>
      </c>
    </row>
    <row r="1422" spans="3:10" x14ac:dyDescent="0.3">
      <c r="C1422" t="s">
        <v>69</v>
      </c>
      <c r="D1422" t="s">
        <v>35</v>
      </c>
      <c r="E1422" t="s">
        <v>19</v>
      </c>
      <c r="F1422" s="7">
        <v>44981</v>
      </c>
      <c r="G1422" s="4">
        <v>9177</v>
      </c>
      <c r="H1422">
        <v>417</v>
      </c>
      <c r="I1422" t="str">
        <f>TRIM(shipments[[#This Row],[Geography]])</f>
        <v>USA</v>
      </c>
      <c r="J1422">
        <f>shipments[[#This Row],[Boxes]]*_xlfn.XLOOKUP(shipments[[#This Row],[Product]],products[Product], products[Cost per box])</f>
        <v>3223.4100000000003</v>
      </c>
    </row>
    <row r="1423" spans="3:10" x14ac:dyDescent="0.3">
      <c r="C1423" t="s">
        <v>5</v>
      </c>
      <c r="D1423" t="s">
        <v>104</v>
      </c>
      <c r="E1423" t="s">
        <v>26</v>
      </c>
      <c r="F1423" s="7">
        <v>44864</v>
      </c>
      <c r="G1423" s="4"/>
      <c r="H1423">
        <v>516</v>
      </c>
      <c r="I1423" t="str">
        <f>TRIM(shipments[[#This Row],[Geography]])</f>
        <v>Australia</v>
      </c>
      <c r="J1423">
        <f>shipments[[#This Row],[Boxes]]*_xlfn.XLOOKUP(shipments[[#This Row],[Product]],products[Product], products[Cost per box])</f>
        <v>6403.56</v>
      </c>
    </row>
    <row r="1424" spans="3:10" x14ac:dyDescent="0.3">
      <c r="C1424" t="s">
        <v>74</v>
      </c>
      <c r="D1424" t="s">
        <v>34</v>
      </c>
      <c r="E1424" t="s">
        <v>27</v>
      </c>
      <c r="F1424" s="7">
        <v>45104</v>
      </c>
      <c r="G1424" s="4">
        <v>231</v>
      </c>
      <c r="H1424">
        <v>11</v>
      </c>
      <c r="I1424" t="str">
        <f>TRIM(shipments[[#This Row],[Geography]])</f>
        <v>India</v>
      </c>
      <c r="J1424">
        <f>shipments[[#This Row],[Boxes]]*_xlfn.XLOOKUP(shipments[[#This Row],[Product]],products[Product], products[Cost per box])</f>
        <v>105.27000000000001</v>
      </c>
    </row>
    <row r="1425" spans="3:10" x14ac:dyDescent="0.3">
      <c r="C1425" t="s">
        <v>94</v>
      </c>
      <c r="D1425" t="s">
        <v>35</v>
      </c>
      <c r="E1425" t="s">
        <v>29</v>
      </c>
      <c r="F1425" s="7">
        <v>45064</v>
      </c>
      <c r="G1425" s="4">
        <v>5537</v>
      </c>
      <c r="H1425">
        <v>28</v>
      </c>
      <c r="I1425" t="str">
        <f>TRIM(shipments[[#This Row],[Geography]])</f>
        <v>USA</v>
      </c>
      <c r="J1425">
        <f>shipments[[#This Row],[Boxes]]*_xlfn.XLOOKUP(shipments[[#This Row],[Product]],products[Product], products[Cost per box])</f>
        <v>190.4</v>
      </c>
    </row>
    <row r="1426" spans="3:10" x14ac:dyDescent="0.3">
      <c r="C1426" t="s">
        <v>5</v>
      </c>
      <c r="D1426" t="s">
        <v>105</v>
      </c>
      <c r="E1426" t="s">
        <v>32</v>
      </c>
      <c r="F1426" s="7">
        <v>44682</v>
      </c>
      <c r="G1426" s="4">
        <v>8218</v>
      </c>
      <c r="H1426">
        <v>4</v>
      </c>
      <c r="I1426" t="str">
        <f>TRIM(shipments[[#This Row],[Geography]])</f>
        <v>Canada</v>
      </c>
      <c r="J1426">
        <f>shipments[[#This Row],[Boxes]]*_xlfn.XLOOKUP(shipments[[#This Row],[Product]],products[Product], products[Cost per box])</f>
        <v>13.28</v>
      </c>
    </row>
    <row r="1427" spans="3:10" x14ac:dyDescent="0.3">
      <c r="C1427" t="s">
        <v>8</v>
      </c>
      <c r="D1427" t="s">
        <v>35</v>
      </c>
      <c r="E1427" t="s">
        <v>33</v>
      </c>
      <c r="F1427" s="7">
        <v>44916</v>
      </c>
      <c r="G1427" s="4">
        <v>3927</v>
      </c>
      <c r="H1427">
        <v>479</v>
      </c>
      <c r="I1427" t="str">
        <f>TRIM(shipments[[#This Row],[Geography]])</f>
        <v>USA</v>
      </c>
      <c r="J1427">
        <f>shipments[[#This Row],[Boxes]]*_xlfn.XLOOKUP(shipments[[#This Row],[Product]],products[Product], products[Cost per box])</f>
        <v>1269.3499999999999</v>
      </c>
    </row>
    <row r="1428" spans="3:10" x14ac:dyDescent="0.3">
      <c r="C1428" t="s">
        <v>74</v>
      </c>
      <c r="D1428" t="s">
        <v>104</v>
      </c>
      <c r="E1428" t="s">
        <v>19</v>
      </c>
      <c r="F1428" s="7">
        <v>44905</v>
      </c>
      <c r="G1428" s="4">
        <v>10395</v>
      </c>
      <c r="H1428">
        <v>634</v>
      </c>
      <c r="I1428" t="str">
        <f>TRIM(shipments[[#This Row],[Geography]])</f>
        <v>Australia</v>
      </c>
      <c r="J1428">
        <f>shipments[[#This Row],[Boxes]]*_xlfn.XLOOKUP(shipments[[#This Row],[Product]],products[Product], products[Cost per box])</f>
        <v>4900.8200000000006</v>
      </c>
    </row>
    <row r="1429" spans="3:10" x14ac:dyDescent="0.3">
      <c r="C1429" t="s">
        <v>66</v>
      </c>
      <c r="D1429" t="s">
        <v>35</v>
      </c>
      <c r="E1429" t="s">
        <v>28</v>
      </c>
      <c r="F1429" s="7">
        <v>44727</v>
      </c>
      <c r="G1429" s="4">
        <v>15393</v>
      </c>
      <c r="H1429">
        <v>494</v>
      </c>
      <c r="I1429" t="str">
        <f>TRIM(shipments[[#This Row],[Geography]])</f>
        <v>USA</v>
      </c>
      <c r="J1429">
        <f>shipments[[#This Row],[Boxes]]*_xlfn.XLOOKUP(shipments[[#This Row],[Product]],products[Product], products[Cost per box])</f>
        <v>4164.42</v>
      </c>
    </row>
    <row r="1430" spans="3:10" x14ac:dyDescent="0.3">
      <c r="C1430" t="s">
        <v>64</v>
      </c>
      <c r="D1430" t="s">
        <v>37</v>
      </c>
      <c r="E1430" t="s">
        <v>30</v>
      </c>
      <c r="F1430" s="7">
        <v>45079</v>
      </c>
      <c r="G1430" s="4">
        <v>8729</v>
      </c>
      <c r="H1430">
        <v>873</v>
      </c>
      <c r="I1430" t="str">
        <f>TRIM(shipments[[#This Row],[Geography]])</f>
        <v>New Zealand</v>
      </c>
      <c r="J1430">
        <f>shipments[[#This Row],[Boxes]]*_xlfn.XLOOKUP(shipments[[#This Row],[Product]],products[Product], products[Cost per box])</f>
        <v>4399.92</v>
      </c>
    </row>
    <row r="1431" spans="3:10" x14ac:dyDescent="0.3">
      <c r="C1431" t="s">
        <v>5</v>
      </c>
      <c r="D1431" t="s">
        <v>100</v>
      </c>
      <c r="E1431" t="s">
        <v>30</v>
      </c>
      <c r="F1431" s="7">
        <v>44902</v>
      </c>
      <c r="G1431" s="4">
        <v>1876</v>
      </c>
      <c r="H1431">
        <v>229</v>
      </c>
      <c r="I1431" t="str">
        <f>TRIM(shipments[[#This Row],[Geography]])</f>
        <v>India</v>
      </c>
      <c r="J1431">
        <f>shipments[[#This Row],[Boxes]]*_xlfn.XLOOKUP(shipments[[#This Row],[Product]],products[Product], products[Cost per box])</f>
        <v>1154.1600000000001</v>
      </c>
    </row>
    <row r="1432" spans="3:10" x14ac:dyDescent="0.3">
      <c r="C1432" t="s">
        <v>94</v>
      </c>
      <c r="D1432" t="s">
        <v>39</v>
      </c>
      <c r="E1432" t="s">
        <v>21</v>
      </c>
      <c r="F1432" s="7">
        <v>45070</v>
      </c>
      <c r="G1432" s="4">
        <v>1736</v>
      </c>
      <c r="H1432">
        <v>1778</v>
      </c>
      <c r="I1432" t="str">
        <f>TRIM(shipments[[#This Row],[Geography]])</f>
        <v>UK</v>
      </c>
      <c r="J1432">
        <f>shipments[[#This Row],[Boxes]]*_xlfn.XLOOKUP(shipments[[#This Row],[Product]],products[Product], products[Cost per box])</f>
        <v>14615.160000000002</v>
      </c>
    </row>
    <row r="1433" spans="3:10" x14ac:dyDescent="0.3">
      <c r="C1433" t="s">
        <v>68</v>
      </c>
      <c r="D1433" t="s">
        <v>108</v>
      </c>
      <c r="E1433" t="s">
        <v>29</v>
      </c>
      <c r="F1433" s="7">
        <v>44885</v>
      </c>
      <c r="G1433" s="4">
        <v>1834</v>
      </c>
      <c r="H1433">
        <v>205</v>
      </c>
      <c r="I1433" t="str">
        <f>TRIM(shipments[[#This Row],[Geography]])</f>
        <v>USA</v>
      </c>
      <c r="J1433">
        <f>shipments[[#This Row],[Boxes]]*_xlfn.XLOOKUP(shipments[[#This Row],[Product]],products[Product], products[Cost per box])</f>
        <v>1394</v>
      </c>
    </row>
    <row r="1434" spans="3:10" x14ac:dyDescent="0.3">
      <c r="C1434" t="s">
        <v>66</v>
      </c>
      <c r="D1434" t="s">
        <v>34</v>
      </c>
      <c r="E1434" t="s">
        <v>16</v>
      </c>
      <c r="F1434" s="7">
        <v>44986</v>
      </c>
      <c r="G1434" s="4">
        <v>7546</v>
      </c>
      <c r="H1434">
        <v>43</v>
      </c>
      <c r="I1434" t="str">
        <f>TRIM(shipments[[#This Row],[Geography]])</f>
        <v>India</v>
      </c>
      <c r="J1434">
        <f>shipments[[#This Row],[Boxes]]*_xlfn.XLOOKUP(shipments[[#This Row],[Product]],products[Product], products[Cost per box])</f>
        <v>245.95999999999998</v>
      </c>
    </row>
    <row r="1435" spans="3:10" x14ac:dyDescent="0.3">
      <c r="C1435" t="s">
        <v>64</v>
      </c>
      <c r="D1435" t="s">
        <v>108</v>
      </c>
      <c r="E1435" t="s">
        <v>19</v>
      </c>
      <c r="F1435" s="7">
        <v>44683</v>
      </c>
      <c r="G1435" s="4">
        <v>490</v>
      </c>
      <c r="H1435">
        <v>126</v>
      </c>
      <c r="I1435" t="str">
        <f>TRIM(shipments[[#This Row],[Geography]])</f>
        <v>USA</v>
      </c>
      <c r="J1435">
        <f>shipments[[#This Row],[Boxes]]*_xlfn.XLOOKUP(shipments[[#This Row],[Product]],products[Product], products[Cost per box])</f>
        <v>973.98</v>
      </c>
    </row>
    <row r="1436" spans="3:10" x14ac:dyDescent="0.3">
      <c r="C1436" t="s">
        <v>9</v>
      </c>
      <c r="D1436" t="s">
        <v>37</v>
      </c>
      <c r="E1436" t="s">
        <v>18</v>
      </c>
      <c r="F1436" s="7">
        <v>45065</v>
      </c>
      <c r="G1436" s="4">
        <v>3892</v>
      </c>
      <c r="H1436">
        <v>811</v>
      </c>
      <c r="I1436" t="str">
        <f>TRIM(shipments[[#This Row],[Geography]])</f>
        <v>New Zealand</v>
      </c>
      <c r="J1436">
        <f>shipments[[#This Row],[Boxes]]*_xlfn.XLOOKUP(shipments[[#This Row],[Product]],products[Product], products[Cost per box])</f>
        <v>8061.3399999999992</v>
      </c>
    </row>
    <row r="1437" spans="3:10" x14ac:dyDescent="0.3">
      <c r="C1437" t="s">
        <v>70</v>
      </c>
      <c r="D1437" t="s">
        <v>38</v>
      </c>
      <c r="E1437" t="s">
        <v>33</v>
      </c>
      <c r="F1437" s="7">
        <v>45126</v>
      </c>
      <c r="G1437" s="4">
        <v>10381</v>
      </c>
      <c r="H1437">
        <v>179</v>
      </c>
      <c r="I1437" t="str">
        <f>TRIM(shipments[[#This Row],[Geography]])</f>
        <v>Australia</v>
      </c>
      <c r="J1437">
        <f>shipments[[#This Row],[Boxes]]*_xlfn.XLOOKUP(shipments[[#This Row],[Product]],products[Product], products[Cost per box])</f>
        <v>474.34999999999997</v>
      </c>
    </row>
    <row r="1438" spans="3:10" x14ac:dyDescent="0.3">
      <c r="C1438" t="s">
        <v>74</v>
      </c>
      <c r="D1438" t="s">
        <v>35</v>
      </c>
      <c r="E1438" t="s">
        <v>13</v>
      </c>
      <c r="F1438" s="7">
        <v>45064</v>
      </c>
      <c r="G1438" s="4"/>
      <c r="H1438">
        <v>373</v>
      </c>
      <c r="I1438" t="str">
        <f>TRIM(shipments[[#This Row],[Geography]])</f>
        <v>USA</v>
      </c>
      <c r="J1438">
        <f>shipments[[#This Row],[Boxes]]*_xlfn.XLOOKUP(shipments[[#This Row],[Product]],products[Product], products[Cost per box])</f>
        <v>1961.98</v>
      </c>
    </row>
    <row r="1439" spans="3:10" x14ac:dyDescent="0.3">
      <c r="C1439" t="s">
        <v>2</v>
      </c>
      <c r="D1439" t="s">
        <v>36</v>
      </c>
      <c r="E1439" t="s">
        <v>29</v>
      </c>
      <c r="F1439" s="7">
        <v>44957</v>
      </c>
      <c r="G1439" s="4">
        <v>742</v>
      </c>
      <c r="H1439">
        <v>75</v>
      </c>
      <c r="I1439" t="str">
        <f>TRIM(shipments[[#This Row],[Geography]])</f>
        <v>Canada</v>
      </c>
      <c r="J1439">
        <f>shipments[[#This Row],[Boxes]]*_xlfn.XLOOKUP(shipments[[#This Row],[Product]],products[Product], products[Cost per box])</f>
        <v>510</v>
      </c>
    </row>
    <row r="1440" spans="3:10" x14ac:dyDescent="0.3">
      <c r="C1440" t="s">
        <v>8</v>
      </c>
      <c r="D1440" t="s">
        <v>113</v>
      </c>
      <c r="E1440" t="s">
        <v>17</v>
      </c>
      <c r="F1440" s="7">
        <v>44714</v>
      </c>
      <c r="G1440" s="4">
        <v>8470</v>
      </c>
      <c r="H1440">
        <v>405</v>
      </c>
      <c r="I1440" t="str">
        <f>TRIM(shipments[[#This Row],[Geography]])</f>
        <v>New Zealand</v>
      </c>
      <c r="J1440">
        <f>shipments[[#This Row],[Boxes]]*_xlfn.XLOOKUP(shipments[[#This Row],[Product]],products[Product], products[Cost per box])</f>
        <v>2555.5499999999997</v>
      </c>
    </row>
    <row r="1441" spans="3:10" x14ac:dyDescent="0.3">
      <c r="C1441" t="s">
        <v>73</v>
      </c>
      <c r="D1441" t="s">
        <v>104</v>
      </c>
      <c r="E1441" t="s">
        <v>4</v>
      </c>
      <c r="F1441" s="7">
        <v>44850</v>
      </c>
      <c r="G1441" s="4">
        <v>2870</v>
      </c>
      <c r="H1441">
        <v>306</v>
      </c>
      <c r="I1441" t="str">
        <f>TRIM(shipments[[#This Row],[Geography]])</f>
        <v>Australia</v>
      </c>
      <c r="J1441">
        <f>shipments[[#This Row],[Boxes]]*_xlfn.XLOOKUP(shipments[[#This Row],[Product]],products[Product], products[Cost per box])</f>
        <v>1575.9</v>
      </c>
    </row>
    <row r="1442" spans="3:10" x14ac:dyDescent="0.3">
      <c r="C1442" t="s">
        <v>94</v>
      </c>
      <c r="D1442" t="s">
        <v>39</v>
      </c>
      <c r="E1442" t="s">
        <v>4</v>
      </c>
      <c r="F1442" s="7">
        <v>45155</v>
      </c>
      <c r="G1442" s="4">
        <v>5257</v>
      </c>
      <c r="H1442">
        <v>809</v>
      </c>
      <c r="I1442" t="str">
        <f>TRIM(shipments[[#This Row],[Geography]])</f>
        <v>UK</v>
      </c>
      <c r="J1442">
        <f>shipments[[#This Row],[Boxes]]*_xlfn.XLOOKUP(shipments[[#This Row],[Product]],products[Product], products[Cost per box])</f>
        <v>4166.3500000000004</v>
      </c>
    </row>
    <row r="1443" spans="3:10" x14ac:dyDescent="0.3">
      <c r="C1443" t="s">
        <v>92</v>
      </c>
      <c r="D1443" t="s">
        <v>35</v>
      </c>
      <c r="E1443" t="s">
        <v>24</v>
      </c>
      <c r="F1443" s="7">
        <v>44938</v>
      </c>
      <c r="G1443" s="4">
        <v>9933</v>
      </c>
      <c r="H1443">
        <v>414</v>
      </c>
      <c r="I1443" t="str">
        <f>TRIM(shipments[[#This Row],[Geography]])</f>
        <v>USA</v>
      </c>
      <c r="J1443">
        <f>shipments[[#This Row],[Boxes]]*_xlfn.XLOOKUP(shipments[[#This Row],[Product]],products[Product], products[Cost per box])</f>
        <v>4351.1400000000003</v>
      </c>
    </row>
    <row r="1444" spans="3:10" x14ac:dyDescent="0.3">
      <c r="C1444" t="s">
        <v>64</v>
      </c>
      <c r="D1444" t="s">
        <v>36</v>
      </c>
      <c r="E1444" t="s">
        <v>32</v>
      </c>
      <c r="F1444" s="7">
        <v>44748</v>
      </c>
      <c r="G1444" s="4">
        <v>819</v>
      </c>
      <c r="H1444">
        <v>372</v>
      </c>
      <c r="I1444" t="str">
        <f>TRIM(shipments[[#This Row],[Geography]])</f>
        <v>Canada</v>
      </c>
      <c r="J1444">
        <f>shipments[[#This Row],[Boxes]]*_xlfn.XLOOKUP(shipments[[#This Row],[Product]],products[Product], products[Cost per box])</f>
        <v>1235.04</v>
      </c>
    </row>
    <row r="1445" spans="3:10" x14ac:dyDescent="0.3">
      <c r="C1445" t="s">
        <v>66</v>
      </c>
      <c r="D1445" t="s">
        <v>37</v>
      </c>
      <c r="E1445" t="s">
        <v>16</v>
      </c>
      <c r="F1445" s="7">
        <v>45051</v>
      </c>
      <c r="G1445" s="4">
        <v>9359</v>
      </c>
      <c r="H1445">
        <v>548</v>
      </c>
      <c r="I1445" t="str">
        <f>TRIM(shipments[[#This Row],[Geography]])</f>
        <v>New Zealand</v>
      </c>
      <c r="J1445">
        <f>shipments[[#This Row],[Boxes]]*_xlfn.XLOOKUP(shipments[[#This Row],[Product]],products[Product], products[Cost per box])</f>
        <v>3134.56</v>
      </c>
    </row>
    <row r="1446" spans="3:10" x14ac:dyDescent="0.3">
      <c r="C1446" t="s">
        <v>93</v>
      </c>
      <c r="D1446" t="s">
        <v>36</v>
      </c>
      <c r="E1446" t="s">
        <v>27</v>
      </c>
      <c r="F1446" s="7">
        <v>45092</v>
      </c>
      <c r="G1446" s="4">
        <v>7294</v>
      </c>
      <c r="H1446">
        <v>304</v>
      </c>
      <c r="I1446" t="str">
        <f>TRIM(shipments[[#This Row],[Geography]])</f>
        <v>Canada</v>
      </c>
      <c r="J1446">
        <f>shipments[[#This Row],[Boxes]]*_xlfn.XLOOKUP(shipments[[#This Row],[Product]],products[Product], products[Cost per box])</f>
        <v>2909.28</v>
      </c>
    </row>
    <row r="1447" spans="3:10" x14ac:dyDescent="0.3">
      <c r="C1447" t="s">
        <v>94</v>
      </c>
      <c r="D1447" t="s">
        <v>34</v>
      </c>
      <c r="E1447" t="s">
        <v>25</v>
      </c>
      <c r="F1447" s="7">
        <v>45037</v>
      </c>
      <c r="G1447" s="4">
        <v>3661</v>
      </c>
      <c r="H1447">
        <v>596</v>
      </c>
      <c r="I1447" t="str">
        <f>TRIM(shipments[[#This Row],[Geography]])</f>
        <v>India</v>
      </c>
      <c r="J1447">
        <f>shipments[[#This Row],[Boxes]]*_xlfn.XLOOKUP(shipments[[#This Row],[Product]],products[Product], products[Cost per box])</f>
        <v>3832.2799999999997</v>
      </c>
    </row>
    <row r="1448" spans="3:10" x14ac:dyDescent="0.3">
      <c r="C1448" t="s">
        <v>68</v>
      </c>
      <c r="D1448" t="s">
        <v>38</v>
      </c>
      <c r="E1448" t="s">
        <v>31</v>
      </c>
      <c r="F1448" s="7">
        <v>44751</v>
      </c>
      <c r="G1448" s="4">
        <v>9086</v>
      </c>
      <c r="H1448">
        <v>154</v>
      </c>
      <c r="I1448" t="str">
        <f>TRIM(shipments[[#This Row],[Geography]])</f>
        <v>Australia</v>
      </c>
      <c r="J1448">
        <f>shipments[[#This Row],[Boxes]]*_xlfn.XLOOKUP(shipments[[#This Row],[Product]],products[Product], products[Cost per box])</f>
        <v>425.03999999999996</v>
      </c>
    </row>
    <row r="1449" spans="3:10" x14ac:dyDescent="0.3">
      <c r="C1449" t="s">
        <v>8</v>
      </c>
      <c r="D1449" t="s">
        <v>38</v>
      </c>
      <c r="E1449" t="s">
        <v>21</v>
      </c>
      <c r="F1449" s="7">
        <v>44967</v>
      </c>
      <c r="G1449" s="4">
        <v>567</v>
      </c>
      <c r="H1449">
        <v>454</v>
      </c>
      <c r="I1449" t="str">
        <f>TRIM(shipments[[#This Row],[Geography]])</f>
        <v>Australia</v>
      </c>
      <c r="J1449">
        <f>shipments[[#This Row],[Boxes]]*_xlfn.XLOOKUP(shipments[[#This Row],[Product]],products[Product], products[Cost per box])</f>
        <v>3731.88</v>
      </c>
    </row>
    <row r="1450" spans="3:10" x14ac:dyDescent="0.3">
      <c r="C1450" t="s">
        <v>66</v>
      </c>
      <c r="D1450" t="s">
        <v>39</v>
      </c>
      <c r="E1450" t="s">
        <v>19</v>
      </c>
      <c r="F1450" s="7">
        <v>44820</v>
      </c>
      <c r="G1450" s="4">
        <v>2492</v>
      </c>
      <c r="H1450">
        <v>46</v>
      </c>
      <c r="I1450" t="str">
        <f>TRIM(shipments[[#This Row],[Geography]])</f>
        <v>UK</v>
      </c>
      <c r="J1450">
        <f>shipments[[#This Row],[Boxes]]*_xlfn.XLOOKUP(shipments[[#This Row],[Product]],products[Product], products[Cost per box])</f>
        <v>355.58000000000004</v>
      </c>
    </row>
    <row r="1451" spans="3:10" x14ac:dyDescent="0.3">
      <c r="C1451" t="s">
        <v>73</v>
      </c>
      <c r="D1451" t="s">
        <v>109</v>
      </c>
      <c r="E1451" t="s">
        <v>20</v>
      </c>
      <c r="F1451" s="7">
        <v>44754</v>
      </c>
      <c r="G1451" s="4">
        <v>1435</v>
      </c>
      <c r="H1451">
        <v>912</v>
      </c>
      <c r="I1451" t="str">
        <f>TRIM(shipments[[#This Row],[Geography]])</f>
        <v>India</v>
      </c>
      <c r="J1451">
        <f>shipments[[#This Row],[Boxes]]*_xlfn.XLOOKUP(shipments[[#This Row],[Product]],products[Product], products[Cost per box])</f>
        <v>3356.1600000000003</v>
      </c>
    </row>
    <row r="1452" spans="3:10" x14ac:dyDescent="0.3">
      <c r="C1452" t="s">
        <v>67</v>
      </c>
      <c r="D1452" t="s">
        <v>37</v>
      </c>
      <c r="E1452" t="s">
        <v>17</v>
      </c>
      <c r="F1452" s="7">
        <v>44960</v>
      </c>
      <c r="G1452" s="4">
        <v>3297</v>
      </c>
      <c r="H1452">
        <v>132</v>
      </c>
      <c r="I1452" t="str">
        <f>TRIM(shipments[[#This Row],[Geography]])</f>
        <v>New Zealand</v>
      </c>
      <c r="J1452">
        <f>shipments[[#This Row],[Boxes]]*_xlfn.XLOOKUP(shipments[[#This Row],[Product]],products[Product], products[Cost per box])</f>
        <v>832.92</v>
      </c>
    </row>
    <row r="1453" spans="3:10" x14ac:dyDescent="0.3">
      <c r="C1453" t="s">
        <v>73</v>
      </c>
      <c r="D1453" t="s">
        <v>103</v>
      </c>
      <c r="E1453" t="s">
        <v>30</v>
      </c>
      <c r="F1453" s="7">
        <v>44717</v>
      </c>
      <c r="G1453" s="4">
        <v>7133</v>
      </c>
      <c r="H1453">
        <v>448</v>
      </c>
      <c r="I1453" t="str">
        <f>TRIM(shipments[[#This Row],[Geography]])</f>
        <v>Canada</v>
      </c>
      <c r="J1453">
        <f>shipments[[#This Row],[Boxes]]*_xlfn.XLOOKUP(shipments[[#This Row],[Product]],products[Product], products[Cost per box])</f>
        <v>2257.92</v>
      </c>
    </row>
    <row r="1454" spans="3:10" x14ac:dyDescent="0.3">
      <c r="C1454" t="s">
        <v>70</v>
      </c>
      <c r="D1454" t="s">
        <v>37</v>
      </c>
      <c r="E1454" t="s">
        <v>20</v>
      </c>
      <c r="F1454" s="7">
        <v>45070</v>
      </c>
      <c r="G1454" s="4">
        <v>7504</v>
      </c>
      <c r="H1454">
        <v>164</v>
      </c>
      <c r="I1454" t="str">
        <f>TRIM(shipments[[#This Row],[Geography]])</f>
        <v>New Zealand</v>
      </c>
      <c r="J1454">
        <f>shipments[[#This Row],[Boxes]]*_xlfn.XLOOKUP(shipments[[#This Row],[Product]],products[Product], products[Cost per box])</f>
        <v>603.52</v>
      </c>
    </row>
    <row r="1455" spans="3:10" x14ac:dyDescent="0.3">
      <c r="C1455" t="s">
        <v>95</v>
      </c>
      <c r="D1455" t="s">
        <v>36</v>
      </c>
      <c r="E1455" t="s">
        <v>18</v>
      </c>
      <c r="F1455" s="7">
        <v>45068</v>
      </c>
      <c r="G1455" s="4">
        <v>4977</v>
      </c>
      <c r="H1455">
        <v>213</v>
      </c>
      <c r="I1455" t="str">
        <f>TRIM(shipments[[#This Row],[Geography]])</f>
        <v>Canada</v>
      </c>
      <c r="J1455">
        <f>shipments[[#This Row],[Boxes]]*_xlfn.XLOOKUP(shipments[[#This Row],[Product]],products[Product], products[Cost per box])</f>
        <v>2117.2199999999998</v>
      </c>
    </row>
    <row r="1456" spans="3:10" x14ac:dyDescent="0.3">
      <c r="C1456" t="s">
        <v>94</v>
      </c>
      <c r="D1456" t="s">
        <v>36</v>
      </c>
      <c r="E1456" t="s">
        <v>13</v>
      </c>
      <c r="F1456" s="7">
        <v>45132</v>
      </c>
      <c r="G1456" s="4">
        <v>3920</v>
      </c>
      <c r="H1456">
        <v>119</v>
      </c>
      <c r="I1456" t="str">
        <f>TRIM(shipments[[#This Row],[Geography]])</f>
        <v>Canada</v>
      </c>
      <c r="J1456">
        <f>shipments[[#This Row],[Boxes]]*_xlfn.XLOOKUP(shipments[[#This Row],[Product]],products[Product], products[Cost per box])</f>
        <v>625.93999999999994</v>
      </c>
    </row>
    <row r="1457" spans="3:10" x14ac:dyDescent="0.3">
      <c r="C1457" t="s">
        <v>74</v>
      </c>
      <c r="D1457" t="s">
        <v>104</v>
      </c>
      <c r="E1457" t="s">
        <v>30</v>
      </c>
      <c r="F1457" s="7">
        <v>44860</v>
      </c>
      <c r="G1457" s="4">
        <v>3423</v>
      </c>
      <c r="H1457">
        <v>523</v>
      </c>
      <c r="I1457" t="str">
        <f>TRIM(shipments[[#This Row],[Geography]])</f>
        <v>Australia</v>
      </c>
      <c r="J1457">
        <f>shipments[[#This Row],[Boxes]]*_xlfn.XLOOKUP(shipments[[#This Row],[Product]],products[Product], products[Cost per box])</f>
        <v>2635.92</v>
      </c>
    </row>
    <row r="1458" spans="3:10" x14ac:dyDescent="0.3">
      <c r="C1458" t="s">
        <v>75</v>
      </c>
      <c r="D1458" t="s">
        <v>35</v>
      </c>
      <c r="E1458" t="s">
        <v>23</v>
      </c>
      <c r="F1458" s="7">
        <v>45056</v>
      </c>
      <c r="G1458" s="4">
        <v>6650</v>
      </c>
      <c r="H1458">
        <v>238</v>
      </c>
      <c r="I1458" t="str">
        <f>TRIM(shipments[[#This Row],[Geography]])</f>
        <v>USA</v>
      </c>
      <c r="J1458">
        <f>shipments[[#This Row],[Boxes]]*_xlfn.XLOOKUP(shipments[[#This Row],[Product]],products[Product], products[Cost per box])</f>
        <v>1128.1200000000001</v>
      </c>
    </row>
    <row r="1459" spans="3:10" x14ac:dyDescent="0.3">
      <c r="C1459" t="s">
        <v>2</v>
      </c>
      <c r="D1459" t="s">
        <v>35</v>
      </c>
      <c r="E1459" t="s">
        <v>33</v>
      </c>
      <c r="F1459" s="7">
        <v>44986</v>
      </c>
      <c r="G1459" s="4">
        <v>3941</v>
      </c>
      <c r="H1459">
        <v>369</v>
      </c>
      <c r="I1459" t="str">
        <f>TRIM(shipments[[#This Row],[Geography]])</f>
        <v>USA</v>
      </c>
      <c r="J1459">
        <f>shipments[[#This Row],[Boxes]]*_xlfn.XLOOKUP(shipments[[#This Row],[Product]],products[Product], products[Cost per box])</f>
        <v>977.85</v>
      </c>
    </row>
    <row r="1460" spans="3:10" x14ac:dyDescent="0.3">
      <c r="C1460" t="s">
        <v>67</v>
      </c>
      <c r="D1460" t="s">
        <v>36</v>
      </c>
      <c r="E1460" t="s">
        <v>31</v>
      </c>
      <c r="F1460" s="7">
        <v>45118</v>
      </c>
      <c r="G1460" s="4">
        <v>8869</v>
      </c>
      <c r="H1460">
        <v>1267</v>
      </c>
      <c r="I1460" t="str">
        <f>TRIM(shipments[[#This Row],[Geography]])</f>
        <v>Canada</v>
      </c>
      <c r="J1460">
        <f>shipments[[#This Row],[Boxes]]*_xlfn.XLOOKUP(shipments[[#This Row],[Product]],products[Product], products[Cost per box])</f>
        <v>3496.9199999999996</v>
      </c>
    </row>
    <row r="1461" spans="3:10" x14ac:dyDescent="0.3">
      <c r="C1461" t="s">
        <v>73</v>
      </c>
      <c r="D1461" t="s">
        <v>107</v>
      </c>
      <c r="E1461" t="s">
        <v>26</v>
      </c>
      <c r="F1461" s="7">
        <v>44860</v>
      </c>
      <c r="G1461" s="4">
        <v>5208</v>
      </c>
      <c r="H1461">
        <v>58</v>
      </c>
      <c r="I1461" t="str">
        <f>TRIM(shipments[[#This Row],[Geography]])</f>
        <v>UK</v>
      </c>
      <c r="J1461">
        <f>shipments[[#This Row],[Boxes]]*_xlfn.XLOOKUP(shipments[[#This Row],[Product]],products[Product], products[Cost per box])</f>
        <v>719.78</v>
      </c>
    </row>
    <row r="1462" spans="3:10" x14ac:dyDescent="0.3">
      <c r="C1462" t="s">
        <v>6</v>
      </c>
      <c r="D1462" t="s">
        <v>37</v>
      </c>
      <c r="E1462" t="s">
        <v>19</v>
      </c>
      <c r="F1462" s="7">
        <v>45064</v>
      </c>
      <c r="G1462" s="4">
        <v>448</v>
      </c>
      <c r="H1462">
        <v>35</v>
      </c>
      <c r="I1462" t="str">
        <f>TRIM(shipments[[#This Row],[Geography]])</f>
        <v>New Zealand</v>
      </c>
      <c r="J1462">
        <f>shipments[[#This Row],[Boxes]]*_xlfn.XLOOKUP(shipments[[#This Row],[Product]],products[Product], products[Cost per box])</f>
        <v>270.55</v>
      </c>
    </row>
    <row r="1463" spans="3:10" x14ac:dyDescent="0.3">
      <c r="C1463" t="s">
        <v>5</v>
      </c>
      <c r="D1463" t="s">
        <v>34</v>
      </c>
      <c r="E1463" t="s">
        <v>26</v>
      </c>
      <c r="F1463" s="7">
        <v>44986</v>
      </c>
      <c r="G1463" s="4"/>
      <c r="H1463">
        <v>285</v>
      </c>
      <c r="I1463" t="str">
        <f>TRIM(shipments[[#This Row],[Geography]])</f>
        <v>India</v>
      </c>
      <c r="J1463">
        <f>shipments[[#This Row],[Boxes]]*_xlfn.XLOOKUP(shipments[[#This Row],[Product]],products[Product], products[Cost per box])</f>
        <v>3536.85</v>
      </c>
    </row>
    <row r="1464" spans="3:10" x14ac:dyDescent="0.3">
      <c r="C1464" t="s">
        <v>8</v>
      </c>
      <c r="D1464" t="s">
        <v>34</v>
      </c>
      <c r="E1464" t="s">
        <v>14</v>
      </c>
      <c r="F1464" s="7">
        <v>45132</v>
      </c>
      <c r="G1464" s="4">
        <v>14280</v>
      </c>
      <c r="H1464">
        <v>794</v>
      </c>
      <c r="I1464" t="str">
        <f>TRIM(shipments[[#This Row],[Geography]])</f>
        <v>India</v>
      </c>
      <c r="J1464">
        <f>shipments[[#This Row],[Boxes]]*_xlfn.XLOOKUP(shipments[[#This Row],[Product]],products[Product], products[Cost per box])</f>
        <v>5939.12</v>
      </c>
    </row>
    <row r="1465" spans="3:10" x14ac:dyDescent="0.3">
      <c r="C1465" t="s">
        <v>8</v>
      </c>
      <c r="D1465" t="s">
        <v>39</v>
      </c>
      <c r="E1465" t="s">
        <v>13</v>
      </c>
      <c r="F1465" s="7">
        <v>45099</v>
      </c>
      <c r="G1465" s="4">
        <v>15435</v>
      </c>
      <c r="H1465">
        <v>921</v>
      </c>
      <c r="I1465" t="str">
        <f>TRIM(shipments[[#This Row],[Geography]])</f>
        <v>UK</v>
      </c>
      <c r="J1465">
        <f>shipments[[#This Row],[Boxes]]*_xlfn.XLOOKUP(shipments[[#This Row],[Product]],products[Product], products[Cost per box])</f>
        <v>4844.46</v>
      </c>
    </row>
    <row r="1466" spans="3:10" x14ac:dyDescent="0.3">
      <c r="C1466" t="s">
        <v>64</v>
      </c>
      <c r="D1466" t="s">
        <v>38</v>
      </c>
      <c r="E1466" t="s">
        <v>20</v>
      </c>
      <c r="F1466" s="7">
        <v>45147</v>
      </c>
      <c r="G1466" s="4">
        <v>1316</v>
      </c>
      <c r="H1466">
        <v>172</v>
      </c>
      <c r="I1466" t="str">
        <f>TRIM(shipments[[#This Row],[Geography]])</f>
        <v>Australia</v>
      </c>
      <c r="J1466">
        <f>shipments[[#This Row],[Boxes]]*_xlfn.XLOOKUP(shipments[[#This Row],[Product]],products[Product], products[Cost per box])</f>
        <v>632.96</v>
      </c>
    </row>
    <row r="1467" spans="3:10" x14ac:dyDescent="0.3">
      <c r="C1467" t="s">
        <v>66</v>
      </c>
      <c r="D1467" t="s">
        <v>37</v>
      </c>
      <c r="E1467" t="s">
        <v>15</v>
      </c>
      <c r="F1467" s="7">
        <v>45079</v>
      </c>
      <c r="G1467" s="4">
        <v>6986</v>
      </c>
      <c r="H1467">
        <v>280</v>
      </c>
      <c r="I1467" t="str">
        <f>TRIM(shipments[[#This Row],[Geography]])</f>
        <v>New Zealand</v>
      </c>
      <c r="J1467">
        <f>shipments[[#This Row],[Boxes]]*_xlfn.XLOOKUP(shipments[[#This Row],[Product]],products[Product], products[Cost per box])</f>
        <v>1078</v>
      </c>
    </row>
    <row r="1468" spans="3:10" x14ac:dyDescent="0.3">
      <c r="C1468" t="s">
        <v>68</v>
      </c>
      <c r="D1468" t="s">
        <v>37</v>
      </c>
      <c r="E1468" t="s">
        <v>23</v>
      </c>
      <c r="F1468" s="7">
        <v>45012</v>
      </c>
      <c r="G1468" s="4">
        <v>5271</v>
      </c>
      <c r="H1468">
        <v>839</v>
      </c>
      <c r="I1468" t="str">
        <f>TRIM(shipments[[#This Row],[Geography]])</f>
        <v>New Zealand</v>
      </c>
      <c r="J1468">
        <f>shipments[[#This Row],[Boxes]]*_xlfn.XLOOKUP(shipments[[#This Row],[Product]],products[Product], products[Cost per box])</f>
        <v>3976.86</v>
      </c>
    </row>
    <row r="1469" spans="3:10" x14ac:dyDescent="0.3">
      <c r="C1469" t="s">
        <v>8</v>
      </c>
      <c r="D1469" t="s">
        <v>107</v>
      </c>
      <c r="E1469" t="s">
        <v>28</v>
      </c>
      <c r="F1469" s="7">
        <v>44897</v>
      </c>
      <c r="G1469" s="4">
        <v>112</v>
      </c>
      <c r="H1469">
        <v>248</v>
      </c>
      <c r="I1469" t="str">
        <f>TRIM(shipments[[#This Row],[Geography]])</f>
        <v>UK</v>
      </c>
      <c r="J1469">
        <f>shipments[[#This Row],[Boxes]]*_xlfn.XLOOKUP(shipments[[#This Row],[Product]],products[Product], products[Cost per box])</f>
        <v>2090.64</v>
      </c>
    </row>
    <row r="1470" spans="3:10" x14ac:dyDescent="0.3">
      <c r="C1470" t="s">
        <v>7</v>
      </c>
      <c r="D1470" t="s">
        <v>113</v>
      </c>
      <c r="E1470" t="s">
        <v>16</v>
      </c>
      <c r="F1470" s="7">
        <v>44776</v>
      </c>
      <c r="G1470" s="4">
        <v>3073</v>
      </c>
      <c r="H1470">
        <v>383</v>
      </c>
      <c r="I1470" t="str">
        <f>TRIM(shipments[[#This Row],[Geography]])</f>
        <v>New Zealand</v>
      </c>
      <c r="J1470">
        <f>shipments[[#This Row],[Boxes]]*_xlfn.XLOOKUP(shipments[[#This Row],[Product]],products[Product], products[Cost per box])</f>
        <v>2190.7599999999998</v>
      </c>
    </row>
    <row r="1471" spans="3:10" x14ac:dyDescent="0.3">
      <c r="C1471" t="s">
        <v>68</v>
      </c>
      <c r="D1471" t="s">
        <v>36</v>
      </c>
      <c r="E1471" t="s">
        <v>14</v>
      </c>
      <c r="F1471" s="7">
        <v>44931</v>
      </c>
      <c r="G1471" s="4">
        <v>6104</v>
      </c>
      <c r="H1471">
        <v>540</v>
      </c>
      <c r="I1471" t="str">
        <f>TRIM(shipments[[#This Row],[Geography]])</f>
        <v>Canada</v>
      </c>
      <c r="J1471">
        <f>shipments[[#This Row],[Boxes]]*_xlfn.XLOOKUP(shipments[[#This Row],[Product]],products[Product], products[Cost per box])</f>
        <v>4039.2000000000003</v>
      </c>
    </row>
    <row r="1472" spans="3:10" x14ac:dyDescent="0.3">
      <c r="C1472" t="s">
        <v>71</v>
      </c>
      <c r="D1472" t="s">
        <v>114</v>
      </c>
      <c r="E1472" t="s">
        <v>22</v>
      </c>
      <c r="F1472" s="7">
        <v>44862</v>
      </c>
      <c r="G1472" s="4">
        <v>8855</v>
      </c>
      <c r="H1472">
        <v>181</v>
      </c>
      <c r="I1472" t="str">
        <f>TRIM(shipments[[#This Row],[Geography]])</f>
        <v>Canada</v>
      </c>
      <c r="J1472">
        <f>shipments[[#This Row],[Boxes]]*_xlfn.XLOOKUP(shipments[[#This Row],[Product]],products[Product], products[Cost per box])</f>
        <v>1851.63</v>
      </c>
    </row>
    <row r="1473" spans="3:10" x14ac:dyDescent="0.3">
      <c r="C1473" t="s">
        <v>71</v>
      </c>
      <c r="D1473" t="s">
        <v>39</v>
      </c>
      <c r="E1473" t="s">
        <v>22</v>
      </c>
      <c r="F1473" s="7">
        <v>45041</v>
      </c>
      <c r="G1473" s="4">
        <v>7385</v>
      </c>
      <c r="H1473">
        <v>336</v>
      </c>
      <c r="I1473" t="str">
        <f>TRIM(shipments[[#This Row],[Geography]])</f>
        <v>UK</v>
      </c>
      <c r="J1473">
        <f>shipments[[#This Row],[Boxes]]*_xlfn.XLOOKUP(shipments[[#This Row],[Product]],products[Product], products[Cost per box])</f>
        <v>3437.28</v>
      </c>
    </row>
    <row r="1474" spans="3:10" x14ac:dyDescent="0.3">
      <c r="C1474" t="s">
        <v>69</v>
      </c>
      <c r="D1474" t="s">
        <v>38</v>
      </c>
      <c r="E1474" t="s">
        <v>23</v>
      </c>
      <c r="F1474" s="7">
        <v>45149</v>
      </c>
      <c r="G1474" s="4">
        <v>3276</v>
      </c>
      <c r="H1474">
        <v>242</v>
      </c>
      <c r="I1474" t="str">
        <f>TRIM(shipments[[#This Row],[Geography]])</f>
        <v>Australia</v>
      </c>
      <c r="J1474">
        <f>shipments[[#This Row],[Boxes]]*_xlfn.XLOOKUP(shipments[[#This Row],[Product]],products[Product], products[Cost per box])</f>
        <v>1147.0800000000002</v>
      </c>
    </row>
    <row r="1475" spans="3:10" x14ac:dyDescent="0.3">
      <c r="C1475" t="s">
        <v>8</v>
      </c>
      <c r="D1475" t="s">
        <v>36</v>
      </c>
      <c r="E1475" t="s">
        <v>20</v>
      </c>
      <c r="F1475" s="7">
        <v>44942</v>
      </c>
      <c r="G1475" s="4">
        <v>3829</v>
      </c>
      <c r="H1475">
        <v>426</v>
      </c>
      <c r="I1475" t="str">
        <f>TRIM(shipments[[#This Row],[Geography]])</f>
        <v>Canada</v>
      </c>
      <c r="J1475">
        <f>shipments[[#This Row],[Boxes]]*_xlfn.XLOOKUP(shipments[[#This Row],[Product]],products[Product], products[Cost per box])</f>
        <v>1567.68</v>
      </c>
    </row>
    <row r="1476" spans="3:10" x14ac:dyDescent="0.3">
      <c r="C1476" t="s">
        <v>65</v>
      </c>
      <c r="D1476" t="s">
        <v>102</v>
      </c>
      <c r="E1476" t="s">
        <v>23</v>
      </c>
      <c r="F1476" s="7">
        <v>44867</v>
      </c>
      <c r="G1476" s="4">
        <v>8183</v>
      </c>
      <c r="H1476">
        <v>436</v>
      </c>
      <c r="I1476" t="str">
        <f>TRIM(shipments[[#This Row],[Geography]])</f>
        <v>New Zealand</v>
      </c>
      <c r="J1476">
        <f>shipments[[#This Row],[Boxes]]*_xlfn.XLOOKUP(shipments[[#This Row],[Product]],products[Product], products[Cost per box])</f>
        <v>2066.64</v>
      </c>
    </row>
    <row r="1477" spans="3:10" x14ac:dyDescent="0.3">
      <c r="C1477" t="s">
        <v>6</v>
      </c>
      <c r="D1477" t="s">
        <v>38</v>
      </c>
      <c r="E1477" t="s">
        <v>31</v>
      </c>
      <c r="F1477" s="7">
        <v>45041</v>
      </c>
      <c r="G1477" s="4">
        <v>6482</v>
      </c>
      <c r="H1477">
        <v>437</v>
      </c>
      <c r="I1477" t="str">
        <f>TRIM(shipments[[#This Row],[Geography]])</f>
        <v>Australia</v>
      </c>
      <c r="J1477">
        <f>shipments[[#This Row],[Boxes]]*_xlfn.XLOOKUP(shipments[[#This Row],[Product]],products[Product], products[Cost per box])</f>
        <v>1206.1199999999999</v>
      </c>
    </row>
    <row r="1478" spans="3:10" x14ac:dyDescent="0.3">
      <c r="C1478" t="s">
        <v>66</v>
      </c>
      <c r="D1478" t="s">
        <v>36</v>
      </c>
      <c r="E1478" t="s">
        <v>28</v>
      </c>
      <c r="F1478" s="7">
        <v>45083</v>
      </c>
      <c r="G1478" s="4">
        <v>1890</v>
      </c>
      <c r="H1478">
        <v>66</v>
      </c>
      <c r="I1478" t="str">
        <f>TRIM(shipments[[#This Row],[Geography]])</f>
        <v>Canada</v>
      </c>
      <c r="J1478">
        <f>shipments[[#This Row],[Boxes]]*_xlfn.XLOOKUP(shipments[[#This Row],[Product]],products[Product], products[Cost per box])</f>
        <v>556.38</v>
      </c>
    </row>
    <row r="1479" spans="3:10" x14ac:dyDescent="0.3">
      <c r="C1479" t="s">
        <v>74</v>
      </c>
      <c r="D1479" t="s">
        <v>35</v>
      </c>
      <c r="E1479" t="s">
        <v>21</v>
      </c>
      <c r="F1479" s="7">
        <v>44991</v>
      </c>
      <c r="G1479" s="4">
        <v>3017</v>
      </c>
      <c r="H1479">
        <v>1909</v>
      </c>
      <c r="I1479" t="str">
        <f>TRIM(shipments[[#This Row],[Geography]])</f>
        <v>USA</v>
      </c>
      <c r="J1479">
        <f>shipments[[#This Row],[Boxes]]*_xlfn.XLOOKUP(shipments[[#This Row],[Product]],products[Product], products[Cost per box])</f>
        <v>15691.980000000001</v>
      </c>
    </row>
    <row r="1480" spans="3:10" x14ac:dyDescent="0.3">
      <c r="C1480" t="s">
        <v>68</v>
      </c>
      <c r="D1480" t="s">
        <v>37</v>
      </c>
      <c r="E1480" t="s">
        <v>31</v>
      </c>
      <c r="F1480" s="7">
        <v>44973</v>
      </c>
      <c r="G1480" s="4"/>
      <c r="H1480">
        <v>1990</v>
      </c>
      <c r="I1480" t="str">
        <f>TRIM(shipments[[#This Row],[Geography]])</f>
        <v>New Zealand</v>
      </c>
      <c r="J1480">
        <f>shipments[[#This Row],[Boxes]]*_xlfn.XLOOKUP(shipments[[#This Row],[Product]],products[Product], products[Cost per box])</f>
        <v>5492.4</v>
      </c>
    </row>
    <row r="1481" spans="3:10" x14ac:dyDescent="0.3">
      <c r="C1481" t="s">
        <v>6</v>
      </c>
      <c r="D1481" t="s">
        <v>35</v>
      </c>
      <c r="E1481" t="s">
        <v>32</v>
      </c>
      <c r="F1481" s="7">
        <v>45114</v>
      </c>
      <c r="G1481" s="4">
        <v>6510</v>
      </c>
      <c r="H1481">
        <v>1085</v>
      </c>
      <c r="I1481" t="str">
        <f>TRIM(shipments[[#This Row],[Geography]])</f>
        <v>USA</v>
      </c>
      <c r="J1481">
        <f>shipments[[#This Row],[Boxes]]*_xlfn.XLOOKUP(shipments[[#This Row],[Product]],products[Product], products[Cost per box])</f>
        <v>3602.2</v>
      </c>
    </row>
    <row r="1482" spans="3:10" x14ac:dyDescent="0.3">
      <c r="C1482" t="s">
        <v>2</v>
      </c>
      <c r="D1482" t="s">
        <v>36</v>
      </c>
      <c r="E1482" t="s">
        <v>25</v>
      </c>
      <c r="F1482" s="7">
        <v>44939</v>
      </c>
      <c r="G1482" s="4">
        <v>2730</v>
      </c>
      <c r="H1482">
        <v>77</v>
      </c>
      <c r="I1482" t="str">
        <f>TRIM(shipments[[#This Row],[Geography]])</f>
        <v>Canada</v>
      </c>
      <c r="J1482">
        <f>shipments[[#This Row],[Boxes]]*_xlfn.XLOOKUP(shipments[[#This Row],[Product]],products[Product], products[Cost per box])</f>
        <v>495.10999999999996</v>
      </c>
    </row>
    <row r="1483" spans="3:10" x14ac:dyDescent="0.3">
      <c r="C1483" t="s">
        <v>75</v>
      </c>
      <c r="D1483" t="s">
        <v>104</v>
      </c>
      <c r="E1483" t="s">
        <v>20</v>
      </c>
      <c r="F1483" s="7">
        <v>44670</v>
      </c>
      <c r="G1483" s="4">
        <v>2926</v>
      </c>
      <c r="H1483">
        <v>159</v>
      </c>
      <c r="I1483" t="str">
        <f>TRIM(shipments[[#This Row],[Geography]])</f>
        <v>Australia</v>
      </c>
      <c r="J1483">
        <f>shipments[[#This Row],[Boxes]]*_xlfn.XLOOKUP(shipments[[#This Row],[Product]],products[Product], products[Cost per box])</f>
        <v>585.12</v>
      </c>
    </row>
    <row r="1484" spans="3:10" x14ac:dyDescent="0.3">
      <c r="C1484" t="s">
        <v>5</v>
      </c>
      <c r="D1484" t="s">
        <v>35</v>
      </c>
      <c r="E1484" t="s">
        <v>19</v>
      </c>
      <c r="F1484" s="7">
        <v>45113</v>
      </c>
      <c r="G1484" s="4">
        <v>1260</v>
      </c>
      <c r="H1484">
        <v>97</v>
      </c>
      <c r="I1484" t="str">
        <f>TRIM(shipments[[#This Row],[Geography]])</f>
        <v>USA</v>
      </c>
      <c r="J1484">
        <f>shipments[[#This Row],[Boxes]]*_xlfn.XLOOKUP(shipments[[#This Row],[Product]],products[Product], products[Cost per box])</f>
        <v>749.81000000000006</v>
      </c>
    </row>
    <row r="1485" spans="3:10" x14ac:dyDescent="0.3">
      <c r="C1485" t="s">
        <v>66</v>
      </c>
      <c r="D1485" t="s">
        <v>38</v>
      </c>
      <c r="E1485" t="s">
        <v>25</v>
      </c>
      <c r="F1485" s="7">
        <v>45168</v>
      </c>
      <c r="G1485" s="4">
        <v>4739</v>
      </c>
      <c r="H1485">
        <v>207</v>
      </c>
      <c r="I1485" t="str">
        <f>TRIM(shipments[[#This Row],[Geography]])</f>
        <v>Australia</v>
      </c>
      <c r="J1485">
        <f>shipments[[#This Row],[Boxes]]*_xlfn.XLOOKUP(shipments[[#This Row],[Product]],products[Product], products[Cost per box])</f>
        <v>1331.01</v>
      </c>
    </row>
    <row r="1486" spans="3:10" x14ac:dyDescent="0.3">
      <c r="C1486" t="s">
        <v>91</v>
      </c>
      <c r="D1486" t="s">
        <v>36</v>
      </c>
      <c r="E1486" t="s">
        <v>31</v>
      </c>
      <c r="F1486" s="7">
        <v>44980</v>
      </c>
      <c r="G1486" s="4">
        <v>2254</v>
      </c>
      <c r="H1486">
        <v>643</v>
      </c>
      <c r="I1486" t="str">
        <f>TRIM(shipments[[#This Row],[Geography]])</f>
        <v>Canada</v>
      </c>
      <c r="J1486">
        <f>shipments[[#This Row],[Boxes]]*_xlfn.XLOOKUP(shipments[[#This Row],[Product]],products[Product], products[Cost per box])</f>
        <v>1774.6799999999998</v>
      </c>
    </row>
    <row r="1487" spans="3:10" x14ac:dyDescent="0.3">
      <c r="C1487" t="s">
        <v>74</v>
      </c>
      <c r="D1487" t="s">
        <v>102</v>
      </c>
      <c r="E1487" t="s">
        <v>27</v>
      </c>
      <c r="F1487" s="7">
        <v>44898</v>
      </c>
      <c r="G1487" s="4">
        <v>6727</v>
      </c>
      <c r="H1487">
        <v>576</v>
      </c>
      <c r="I1487" t="str">
        <f>TRIM(shipments[[#This Row],[Geography]])</f>
        <v>New Zealand</v>
      </c>
      <c r="J1487">
        <f>shipments[[#This Row],[Boxes]]*_xlfn.XLOOKUP(shipments[[#This Row],[Product]],products[Product], products[Cost per box])</f>
        <v>5512.32</v>
      </c>
    </row>
    <row r="1488" spans="3:10" x14ac:dyDescent="0.3">
      <c r="C1488" t="s">
        <v>75</v>
      </c>
      <c r="D1488" t="s">
        <v>38</v>
      </c>
      <c r="E1488" t="s">
        <v>25</v>
      </c>
      <c r="F1488" s="7">
        <v>45099</v>
      </c>
      <c r="G1488" s="4">
        <v>5866</v>
      </c>
      <c r="H1488">
        <v>56</v>
      </c>
      <c r="I1488" t="str">
        <f>TRIM(shipments[[#This Row],[Geography]])</f>
        <v>Australia</v>
      </c>
      <c r="J1488">
        <f>shipments[[#This Row],[Boxes]]*_xlfn.XLOOKUP(shipments[[#This Row],[Product]],products[Product], products[Cost per box])</f>
        <v>360.08</v>
      </c>
    </row>
    <row r="1489" spans="3:10" x14ac:dyDescent="0.3">
      <c r="C1489" t="s">
        <v>91</v>
      </c>
      <c r="D1489" t="s">
        <v>35</v>
      </c>
      <c r="E1489" t="s">
        <v>30</v>
      </c>
      <c r="F1489" s="7">
        <v>45013</v>
      </c>
      <c r="G1489" s="4">
        <v>3164</v>
      </c>
      <c r="H1489">
        <v>481</v>
      </c>
      <c r="I1489" t="str">
        <f>TRIM(shipments[[#This Row],[Geography]])</f>
        <v>USA</v>
      </c>
      <c r="J1489">
        <f>shipments[[#This Row],[Boxes]]*_xlfn.XLOOKUP(shipments[[#This Row],[Product]],products[Product], products[Cost per box])</f>
        <v>2424.2400000000002</v>
      </c>
    </row>
    <row r="1490" spans="3:10" x14ac:dyDescent="0.3">
      <c r="C1490" t="s">
        <v>93</v>
      </c>
      <c r="D1490" t="s">
        <v>38</v>
      </c>
      <c r="E1490" t="s">
        <v>22</v>
      </c>
      <c r="F1490" s="7">
        <v>45156</v>
      </c>
      <c r="G1490" s="4"/>
      <c r="H1490">
        <v>315</v>
      </c>
      <c r="I1490" t="str">
        <f>TRIM(shipments[[#This Row],[Geography]])</f>
        <v>Australia</v>
      </c>
      <c r="J1490">
        <f>shipments[[#This Row],[Boxes]]*_xlfn.XLOOKUP(shipments[[#This Row],[Product]],products[Product], products[Cost per box])</f>
        <v>3222.4500000000003</v>
      </c>
    </row>
    <row r="1491" spans="3:10" x14ac:dyDescent="0.3">
      <c r="C1491" t="s">
        <v>72</v>
      </c>
      <c r="D1491" t="s">
        <v>35</v>
      </c>
      <c r="E1491" t="s">
        <v>31</v>
      </c>
      <c r="F1491" s="7">
        <v>45013</v>
      </c>
      <c r="G1491" s="4">
        <v>3703</v>
      </c>
      <c r="H1491">
        <v>285</v>
      </c>
      <c r="I1491" t="str">
        <f>TRIM(shipments[[#This Row],[Geography]])</f>
        <v>USA</v>
      </c>
      <c r="J1491">
        <f>shipments[[#This Row],[Boxes]]*_xlfn.XLOOKUP(shipments[[#This Row],[Product]],products[Product], products[Cost per box])</f>
        <v>786.59999999999991</v>
      </c>
    </row>
    <row r="1492" spans="3:10" x14ac:dyDescent="0.3">
      <c r="C1492" t="s">
        <v>74</v>
      </c>
      <c r="D1492" t="s">
        <v>36</v>
      </c>
      <c r="E1492" t="s">
        <v>15</v>
      </c>
      <c r="F1492" s="7">
        <v>45042</v>
      </c>
      <c r="G1492" s="4">
        <v>882</v>
      </c>
      <c r="H1492">
        <v>676</v>
      </c>
      <c r="I1492" t="str">
        <f>TRIM(shipments[[#This Row],[Geography]])</f>
        <v>Canada</v>
      </c>
      <c r="J1492">
        <f>shipments[[#This Row],[Boxes]]*_xlfn.XLOOKUP(shipments[[#This Row],[Product]],products[Product], products[Cost per box])</f>
        <v>2602.6</v>
      </c>
    </row>
    <row r="1493" spans="3:10" x14ac:dyDescent="0.3">
      <c r="C1493" t="s">
        <v>64</v>
      </c>
      <c r="D1493" t="s">
        <v>39</v>
      </c>
      <c r="E1493" t="s">
        <v>21</v>
      </c>
      <c r="F1493" s="7">
        <v>44655</v>
      </c>
      <c r="G1493" s="4">
        <v>3815</v>
      </c>
      <c r="H1493">
        <v>199</v>
      </c>
      <c r="I1493" t="str">
        <f>TRIM(shipments[[#This Row],[Geography]])</f>
        <v>UK</v>
      </c>
      <c r="J1493">
        <f>shipments[[#This Row],[Boxes]]*_xlfn.XLOOKUP(shipments[[#This Row],[Product]],products[Product], products[Cost per box])</f>
        <v>1635.7800000000002</v>
      </c>
    </row>
    <row r="1494" spans="3:10" x14ac:dyDescent="0.3">
      <c r="C1494" t="s">
        <v>10</v>
      </c>
      <c r="D1494" t="s">
        <v>111</v>
      </c>
      <c r="E1494" t="s">
        <v>19</v>
      </c>
      <c r="F1494" s="7">
        <v>44911</v>
      </c>
      <c r="G1494" s="4">
        <v>6664</v>
      </c>
      <c r="H1494">
        <v>53</v>
      </c>
      <c r="I1494" t="str">
        <f>TRIM(shipments[[#This Row],[Geography]])</f>
        <v>New Zealand</v>
      </c>
      <c r="J1494">
        <f>shipments[[#This Row],[Boxes]]*_xlfn.XLOOKUP(shipments[[#This Row],[Product]],products[Product], products[Cost per box])</f>
        <v>409.69</v>
      </c>
    </row>
    <row r="1495" spans="3:10" x14ac:dyDescent="0.3">
      <c r="C1495" t="s">
        <v>6</v>
      </c>
      <c r="D1495" t="s">
        <v>38</v>
      </c>
      <c r="E1495" t="s">
        <v>24</v>
      </c>
      <c r="F1495" s="7">
        <v>45120</v>
      </c>
      <c r="G1495" s="4">
        <v>5068</v>
      </c>
      <c r="H1495">
        <v>28</v>
      </c>
      <c r="I1495" t="str">
        <f>TRIM(shipments[[#This Row],[Geography]])</f>
        <v>Australia</v>
      </c>
      <c r="J1495">
        <f>shipments[[#This Row],[Boxes]]*_xlfn.XLOOKUP(shipments[[#This Row],[Product]],products[Product], products[Cost per box])</f>
        <v>294.27999999999997</v>
      </c>
    </row>
    <row r="1496" spans="3:10" x14ac:dyDescent="0.3">
      <c r="C1496" t="s">
        <v>7</v>
      </c>
      <c r="D1496" t="s">
        <v>35</v>
      </c>
      <c r="E1496" t="s">
        <v>15</v>
      </c>
      <c r="F1496" s="7">
        <v>44846</v>
      </c>
      <c r="G1496" s="4">
        <v>1799</v>
      </c>
      <c r="H1496">
        <v>343</v>
      </c>
      <c r="I1496" t="str">
        <f>TRIM(shipments[[#This Row],[Geography]])</f>
        <v>USA</v>
      </c>
      <c r="J1496">
        <f>shipments[[#This Row],[Boxes]]*_xlfn.XLOOKUP(shipments[[#This Row],[Product]],products[Product], products[Cost per box])</f>
        <v>1320.55</v>
      </c>
    </row>
    <row r="1497" spans="3:10" x14ac:dyDescent="0.3">
      <c r="C1497" t="s">
        <v>66</v>
      </c>
      <c r="D1497" t="s">
        <v>34</v>
      </c>
      <c r="E1497" t="s">
        <v>31</v>
      </c>
      <c r="F1497" s="7">
        <v>44727</v>
      </c>
      <c r="G1497" s="4">
        <v>336</v>
      </c>
      <c r="H1497">
        <v>304</v>
      </c>
      <c r="I1497" t="str">
        <f>TRIM(shipments[[#This Row],[Geography]])</f>
        <v>India</v>
      </c>
      <c r="J1497">
        <f>shipments[[#This Row],[Boxes]]*_xlfn.XLOOKUP(shipments[[#This Row],[Product]],products[Product], products[Cost per box])</f>
        <v>839.04</v>
      </c>
    </row>
    <row r="1498" spans="3:10" x14ac:dyDescent="0.3">
      <c r="C1498" t="s">
        <v>7</v>
      </c>
      <c r="D1498" t="s">
        <v>107</v>
      </c>
      <c r="E1498" t="s">
        <v>30</v>
      </c>
      <c r="F1498" s="7">
        <v>44912</v>
      </c>
      <c r="G1498" s="4">
        <v>4529</v>
      </c>
      <c r="H1498">
        <v>120</v>
      </c>
      <c r="I1498" t="str">
        <f>TRIM(shipments[[#This Row],[Geography]])</f>
        <v>UK</v>
      </c>
      <c r="J1498">
        <f>shipments[[#This Row],[Boxes]]*_xlfn.XLOOKUP(shipments[[#This Row],[Product]],products[Product], products[Cost per box])</f>
        <v>604.79999999999995</v>
      </c>
    </row>
    <row r="1499" spans="3:10" x14ac:dyDescent="0.3">
      <c r="C1499" t="s">
        <v>95</v>
      </c>
      <c r="D1499" t="s">
        <v>36</v>
      </c>
      <c r="E1499" t="s">
        <v>33</v>
      </c>
      <c r="F1499" s="7">
        <v>44943</v>
      </c>
      <c r="G1499" s="4">
        <v>1316</v>
      </c>
      <c r="H1499">
        <v>44</v>
      </c>
      <c r="I1499" t="str">
        <f>TRIM(shipments[[#This Row],[Geography]])</f>
        <v>Canada</v>
      </c>
      <c r="J1499">
        <f>shipments[[#This Row],[Boxes]]*_xlfn.XLOOKUP(shipments[[#This Row],[Product]],products[Product], products[Cost per box])</f>
        <v>116.6</v>
      </c>
    </row>
    <row r="1500" spans="3:10" x14ac:dyDescent="0.3">
      <c r="C1500" t="s">
        <v>74</v>
      </c>
      <c r="D1500" t="s">
        <v>110</v>
      </c>
      <c r="E1500" t="s">
        <v>15</v>
      </c>
      <c r="F1500" s="7">
        <v>44833</v>
      </c>
      <c r="G1500" s="4">
        <v>1925</v>
      </c>
      <c r="H1500">
        <v>157</v>
      </c>
      <c r="I1500" t="str">
        <f>TRIM(shipments[[#This Row],[Geography]])</f>
        <v>UK</v>
      </c>
      <c r="J1500">
        <f>shipments[[#This Row],[Boxes]]*_xlfn.XLOOKUP(shipments[[#This Row],[Product]],products[Product], products[Cost per box])</f>
        <v>604.45000000000005</v>
      </c>
    </row>
    <row r="1501" spans="3:10" x14ac:dyDescent="0.3">
      <c r="C1501" t="s">
        <v>66</v>
      </c>
      <c r="D1501" t="s">
        <v>109</v>
      </c>
      <c r="E1501" t="s">
        <v>21</v>
      </c>
      <c r="F1501" s="7">
        <v>44727</v>
      </c>
      <c r="G1501" s="4">
        <v>4095</v>
      </c>
      <c r="H1501">
        <v>1131</v>
      </c>
      <c r="I1501" t="str">
        <f>TRIM(shipments[[#This Row],[Geography]])</f>
        <v>India</v>
      </c>
      <c r="J1501">
        <f>shipments[[#This Row],[Boxes]]*_xlfn.XLOOKUP(shipments[[#This Row],[Product]],products[Product], products[Cost per box])</f>
        <v>9296.8200000000015</v>
      </c>
    </row>
    <row r="1502" spans="3:10" x14ac:dyDescent="0.3">
      <c r="C1502" t="s">
        <v>7</v>
      </c>
      <c r="D1502" t="s">
        <v>38</v>
      </c>
      <c r="E1502" t="s">
        <v>33</v>
      </c>
      <c r="F1502" s="7">
        <v>45099</v>
      </c>
      <c r="G1502" s="4">
        <v>350</v>
      </c>
      <c r="H1502">
        <v>105</v>
      </c>
      <c r="I1502" t="str">
        <f>TRIM(shipments[[#This Row],[Geography]])</f>
        <v>Australia</v>
      </c>
      <c r="J1502">
        <f>shipments[[#This Row],[Boxes]]*_xlfn.XLOOKUP(shipments[[#This Row],[Product]],products[Product], products[Cost per box])</f>
        <v>278.25</v>
      </c>
    </row>
    <row r="1503" spans="3:10" x14ac:dyDescent="0.3">
      <c r="C1503" t="s">
        <v>93</v>
      </c>
      <c r="D1503" t="s">
        <v>38</v>
      </c>
      <c r="E1503" t="s">
        <v>31</v>
      </c>
      <c r="F1503" s="7">
        <v>44964</v>
      </c>
      <c r="G1503" s="4">
        <v>1967</v>
      </c>
      <c r="H1503">
        <v>132</v>
      </c>
      <c r="I1503" t="str">
        <f>TRIM(shipments[[#This Row],[Geography]])</f>
        <v>Australia</v>
      </c>
      <c r="J1503">
        <f>shipments[[#This Row],[Boxes]]*_xlfn.XLOOKUP(shipments[[#This Row],[Product]],products[Product], products[Cost per box])</f>
        <v>364.32</v>
      </c>
    </row>
    <row r="1504" spans="3:10" x14ac:dyDescent="0.3">
      <c r="C1504" t="s">
        <v>67</v>
      </c>
      <c r="D1504" t="s">
        <v>35</v>
      </c>
      <c r="E1504" t="s">
        <v>16</v>
      </c>
      <c r="F1504" s="7">
        <v>45050</v>
      </c>
      <c r="G1504" s="4"/>
      <c r="H1504">
        <v>162</v>
      </c>
      <c r="I1504" t="str">
        <f>TRIM(shipments[[#This Row],[Geography]])</f>
        <v>USA</v>
      </c>
      <c r="J1504">
        <f>shipments[[#This Row],[Boxes]]*_xlfn.XLOOKUP(shipments[[#This Row],[Product]],products[Product], products[Cost per box])</f>
        <v>926.64</v>
      </c>
    </row>
    <row r="1505" spans="3:10" x14ac:dyDescent="0.3">
      <c r="C1505" t="s">
        <v>95</v>
      </c>
      <c r="D1505" t="s">
        <v>35</v>
      </c>
      <c r="E1505" t="s">
        <v>23</v>
      </c>
      <c r="F1505" s="7">
        <v>45068</v>
      </c>
      <c r="G1505" s="4">
        <v>19747</v>
      </c>
      <c r="H1505">
        <v>706</v>
      </c>
      <c r="I1505" t="str">
        <f>TRIM(shipments[[#This Row],[Geography]])</f>
        <v>USA</v>
      </c>
      <c r="J1505">
        <f>shipments[[#This Row],[Boxes]]*_xlfn.XLOOKUP(shipments[[#This Row],[Product]],products[Product], products[Cost per box])</f>
        <v>3346.44</v>
      </c>
    </row>
    <row r="1506" spans="3:10" x14ac:dyDescent="0.3">
      <c r="C1506" t="s">
        <v>94</v>
      </c>
      <c r="D1506" t="s">
        <v>38</v>
      </c>
      <c r="E1506" t="s">
        <v>17</v>
      </c>
      <c r="F1506" s="7">
        <v>44764</v>
      </c>
      <c r="G1506" s="4">
        <v>4683</v>
      </c>
      <c r="H1506">
        <v>185</v>
      </c>
      <c r="I1506" t="str">
        <f>TRIM(shipments[[#This Row],[Geography]])</f>
        <v>Australia</v>
      </c>
      <c r="J1506">
        <f>shipments[[#This Row],[Boxes]]*_xlfn.XLOOKUP(shipments[[#This Row],[Product]],products[Product], products[Cost per box])</f>
        <v>1167.3499999999999</v>
      </c>
    </row>
    <row r="1507" spans="3:10" x14ac:dyDescent="0.3">
      <c r="C1507" t="s">
        <v>2</v>
      </c>
      <c r="D1507" t="s">
        <v>39</v>
      </c>
      <c r="E1507" t="s">
        <v>4</v>
      </c>
      <c r="F1507" s="7">
        <v>44984</v>
      </c>
      <c r="G1507" s="4">
        <v>4914</v>
      </c>
      <c r="H1507">
        <v>189</v>
      </c>
      <c r="I1507" t="str">
        <f>TRIM(shipments[[#This Row],[Geography]])</f>
        <v>UK</v>
      </c>
      <c r="J1507">
        <f>shipments[[#This Row],[Boxes]]*_xlfn.XLOOKUP(shipments[[#This Row],[Product]],products[Product], products[Cost per box])</f>
        <v>973.35</v>
      </c>
    </row>
    <row r="1508" spans="3:10" x14ac:dyDescent="0.3">
      <c r="C1508" t="s">
        <v>75</v>
      </c>
      <c r="D1508" t="s">
        <v>39</v>
      </c>
      <c r="E1508" t="s">
        <v>27</v>
      </c>
      <c r="F1508" s="7">
        <v>45048</v>
      </c>
      <c r="G1508" s="4">
        <v>2814</v>
      </c>
      <c r="H1508">
        <v>113</v>
      </c>
      <c r="I1508" t="str">
        <f>TRIM(shipments[[#This Row],[Geography]])</f>
        <v>UK</v>
      </c>
      <c r="J1508">
        <f>shipments[[#This Row],[Boxes]]*_xlfn.XLOOKUP(shipments[[#This Row],[Product]],products[Product], products[Cost per box])</f>
        <v>1081.4100000000001</v>
      </c>
    </row>
    <row r="1509" spans="3:10" x14ac:dyDescent="0.3">
      <c r="C1509" t="s">
        <v>72</v>
      </c>
      <c r="D1509" t="s">
        <v>35</v>
      </c>
      <c r="E1509" t="s">
        <v>20</v>
      </c>
      <c r="F1509" s="7">
        <v>45042</v>
      </c>
      <c r="G1509" s="4">
        <v>1540</v>
      </c>
      <c r="H1509">
        <v>220</v>
      </c>
      <c r="I1509" t="str">
        <f>TRIM(shipments[[#This Row],[Geography]])</f>
        <v>USA</v>
      </c>
      <c r="J1509">
        <f>shipments[[#This Row],[Boxes]]*_xlfn.XLOOKUP(shipments[[#This Row],[Product]],products[Product], products[Cost per box])</f>
        <v>809.6</v>
      </c>
    </row>
    <row r="1510" spans="3:10" x14ac:dyDescent="0.3">
      <c r="C1510" t="s">
        <v>6</v>
      </c>
      <c r="D1510" t="s">
        <v>39</v>
      </c>
      <c r="E1510" t="s">
        <v>15</v>
      </c>
      <c r="F1510" s="7">
        <v>45133</v>
      </c>
      <c r="G1510" s="4">
        <v>6104</v>
      </c>
      <c r="H1510">
        <v>257</v>
      </c>
      <c r="I1510" t="str">
        <f>TRIM(shipments[[#This Row],[Geography]])</f>
        <v>UK</v>
      </c>
      <c r="J1510">
        <f>shipments[[#This Row],[Boxes]]*_xlfn.XLOOKUP(shipments[[#This Row],[Product]],products[Product], products[Cost per box])</f>
        <v>989.45</v>
      </c>
    </row>
    <row r="1511" spans="3:10" x14ac:dyDescent="0.3">
      <c r="C1511" t="s">
        <v>65</v>
      </c>
      <c r="D1511" t="s">
        <v>34</v>
      </c>
      <c r="E1511" t="s">
        <v>14</v>
      </c>
      <c r="F1511" s="7">
        <v>44995</v>
      </c>
      <c r="G1511" s="4">
        <v>1309</v>
      </c>
      <c r="H1511">
        <v>614</v>
      </c>
      <c r="I1511" t="str">
        <f>TRIM(shipments[[#This Row],[Geography]])</f>
        <v>India</v>
      </c>
      <c r="J1511">
        <f>shipments[[#This Row],[Boxes]]*_xlfn.XLOOKUP(shipments[[#This Row],[Product]],products[Product], products[Cost per box])</f>
        <v>4592.72</v>
      </c>
    </row>
    <row r="1512" spans="3:10" x14ac:dyDescent="0.3">
      <c r="C1512" t="s">
        <v>10</v>
      </c>
      <c r="D1512" t="s">
        <v>101</v>
      </c>
      <c r="E1512" t="s">
        <v>31</v>
      </c>
      <c r="F1512" s="7">
        <v>44916</v>
      </c>
      <c r="G1512" s="4">
        <v>6860</v>
      </c>
      <c r="H1512">
        <v>584</v>
      </c>
      <c r="I1512" t="str">
        <f>TRIM(shipments[[#This Row],[Geography]])</f>
        <v>USA</v>
      </c>
      <c r="J1512">
        <f>shipments[[#This Row],[Boxes]]*_xlfn.XLOOKUP(shipments[[#This Row],[Product]],products[Product], products[Cost per box])</f>
        <v>1611.84</v>
      </c>
    </row>
    <row r="1513" spans="3:10" x14ac:dyDescent="0.3">
      <c r="C1513" t="s">
        <v>74</v>
      </c>
      <c r="D1513" t="s">
        <v>35</v>
      </c>
      <c r="E1513" t="s">
        <v>17</v>
      </c>
      <c r="F1513" s="7">
        <v>45072</v>
      </c>
      <c r="G1513" s="4">
        <v>5922</v>
      </c>
      <c r="H1513">
        <v>920</v>
      </c>
      <c r="I1513" t="str">
        <f>TRIM(shipments[[#This Row],[Geography]])</f>
        <v>USA</v>
      </c>
      <c r="J1513">
        <f>shipments[[#This Row],[Boxes]]*_xlfn.XLOOKUP(shipments[[#This Row],[Product]],products[Product], products[Cost per box])</f>
        <v>5805.2</v>
      </c>
    </row>
    <row r="1514" spans="3:10" x14ac:dyDescent="0.3">
      <c r="C1514" t="s">
        <v>92</v>
      </c>
      <c r="D1514" t="s">
        <v>34</v>
      </c>
      <c r="E1514" t="s">
        <v>27</v>
      </c>
      <c r="F1514" s="7">
        <v>45148</v>
      </c>
      <c r="G1514" s="4">
        <v>3304</v>
      </c>
      <c r="H1514">
        <v>7</v>
      </c>
      <c r="I1514" t="str">
        <f>TRIM(shipments[[#This Row],[Geography]])</f>
        <v>India</v>
      </c>
      <c r="J1514">
        <f>shipments[[#This Row],[Boxes]]*_xlfn.XLOOKUP(shipments[[#This Row],[Product]],products[Product], products[Cost per box])</f>
        <v>66.990000000000009</v>
      </c>
    </row>
    <row r="1515" spans="3:10" x14ac:dyDescent="0.3">
      <c r="C1515" t="s">
        <v>73</v>
      </c>
      <c r="D1515" t="s">
        <v>35</v>
      </c>
      <c r="E1515" t="s">
        <v>21</v>
      </c>
      <c r="F1515" s="7">
        <v>45083</v>
      </c>
      <c r="G1515" s="4">
        <v>4438</v>
      </c>
      <c r="H1515">
        <v>59</v>
      </c>
      <c r="I1515" t="str">
        <f>TRIM(shipments[[#This Row],[Geography]])</f>
        <v>USA</v>
      </c>
      <c r="J1515">
        <f>shipments[[#This Row],[Boxes]]*_xlfn.XLOOKUP(shipments[[#This Row],[Product]],products[Product], products[Cost per box])</f>
        <v>484.98</v>
      </c>
    </row>
    <row r="1516" spans="3:10" x14ac:dyDescent="0.3">
      <c r="C1516" t="s">
        <v>74</v>
      </c>
      <c r="D1516" t="s">
        <v>34</v>
      </c>
      <c r="E1516" t="s">
        <v>4</v>
      </c>
      <c r="F1516" s="7">
        <v>45016</v>
      </c>
      <c r="G1516" s="4">
        <v>203</v>
      </c>
      <c r="H1516">
        <v>7</v>
      </c>
      <c r="I1516" t="str">
        <f>TRIM(shipments[[#This Row],[Geography]])</f>
        <v>India</v>
      </c>
      <c r="J1516">
        <f>shipments[[#This Row],[Boxes]]*_xlfn.XLOOKUP(shipments[[#This Row],[Product]],products[Product], products[Cost per box])</f>
        <v>36.050000000000004</v>
      </c>
    </row>
    <row r="1517" spans="3:10" x14ac:dyDescent="0.3">
      <c r="C1517" t="s">
        <v>94</v>
      </c>
      <c r="D1517" t="s">
        <v>34</v>
      </c>
      <c r="E1517" t="s">
        <v>13</v>
      </c>
      <c r="F1517" s="7">
        <v>44971</v>
      </c>
      <c r="G1517" s="4">
        <v>3682</v>
      </c>
      <c r="H1517">
        <v>673</v>
      </c>
      <c r="I1517" t="str">
        <f>TRIM(shipments[[#This Row],[Geography]])</f>
        <v>India</v>
      </c>
      <c r="J1517">
        <f>shipments[[#This Row],[Boxes]]*_xlfn.XLOOKUP(shipments[[#This Row],[Product]],products[Product], products[Cost per box])</f>
        <v>3539.98</v>
      </c>
    </row>
    <row r="1518" spans="3:10" x14ac:dyDescent="0.3">
      <c r="C1518" t="s">
        <v>69</v>
      </c>
      <c r="D1518" t="s">
        <v>38</v>
      </c>
      <c r="E1518" t="s">
        <v>33</v>
      </c>
      <c r="F1518" s="7">
        <v>45159</v>
      </c>
      <c r="G1518" s="4">
        <v>581</v>
      </c>
      <c r="H1518">
        <v>700</v>
      </c>
      <c r="I1518" t="str">
        <f>TRIM(shipments[[#This Row],[Geography]])</f>
        <v>Australia</v>
      </c>
      <c r="J1518">
        <f>shipments[[#This Row],[Boxes]]*_xlfn.XLOOKUP(shipments[[#This Row],[Product]],products[Product], products[Cost per box])</f>
        <v>1855</v>
      </c>
    </row>
    <row r="1519" spans="3:10" x14ac:dyDescent="0.3">
      <c r="C1519" t="s">
        <v>10</v>
      </c>
      <c r="D1519" t="s">
        <v>107</v>
      </c>
      <c r="E1519" t="s">
        <v>25</v>
      </c>
      <c r="F1519" s="7">
        <v>44689</v>
      </c>
      <c r="G1519" s="4">
        <v>5068</v>
      </c>
      <c r="H1519">
        <v>59</v>
      </c>
      <c r="I1519" t="str">
        <f>TRIM(shipments[[#This Row],[Geography]])</f>
        <v>UK</v>
      </c>
      <c r="J1519">
        <f>shipments[[#This Row],[Boxes]]*_xlfn.XLOOKUP(shipments[[#This Row],[Product]],products[Product], products[Cost per box])</f>
        <v>379.37</v>
      </c>
    </row>
    <row r="1520" spans="3:10" x14ac:dyDescent="0.3">
      <c r="C1520" t="s">
        <v>72</v>
      </c>
      <c r="D1520" t="s">
        <v>36</v>
      </c>
      <c r="E1520" t="s">
        <v>19</v>
      </c>
      <c r="F1520" s="7">
        <v>44761</v>
      </c>
      <c r="G1520" s="4">
        <v>8204</v>
      </c>
      <c r="H1520">
        <v>636</v>
      </c>
      <c r="I1520" t="str">
        <f>TRIM(shipments[[#This Row],[Geography]])</f>
        <v>Canada</v>
      </c>
      <c r="J1520">
        <f>shipments[[#This Row],[Boxes]]*_xlfn.XLOOKUP(shipments[[#This Row],[Product]],products[Product], products[Cost per box])</f>
        <v>4916.2800000000007</v>
      </c>
    </row>
    <row r="1521" spans="3:10" x14ac:dyDescent="0.3">
      <c r="C1521" t="s">
        <v>7</v>
      </c>
      <c r="D1521" t="s">
        <v>101</v>
      </c>
      <c r="E1521" t="s">
        <v>17</v>
      </c>
      <c r="F1521" s="7">
        <v>44856</v>
      </c>
      <c r="G1521" s="4">
        <v>9758</v>
      </c>
      <c r="H1521">
        <v>552</v>
      </c>
      <c r="I1521" t="str">
        <f>TRIM(shipments[[#This Row],[Geography]])</f>
        <v>USA</v>
      </c>
      <c r="J1521">
        <f>shipments[[#This Row],[Boxes]]*_xlfn.XLOOKUP(shipments[[#This Row],[Product]],products[Product], products[Cost per box])</f>
        <v>3483.12</v>
      </c>
    </row>
    <row r="1522" spans="3:10" x14ac:dyDescent="0.3">
      <c r="C1522" t="s">
        <v>93</v>
      </c>
      <c r="D1522" t="s">
        <v>39</v>
      </c>
      <c r="E1522" t="s">
        <v>23</v>
      </c>
      <c r="F1522" s="7">
        <v>45055</v>
      </c>
      <c r="G1522" s="4">
        <v>1953</v>
      </c>
      <c r="H1522">
        <v>804</v>
      </c>
      <c r="I1522" t="str">
        <f>TRIM(shipments[[#This Row],[Geography]])</f>
        <v>UK</v>
      </c>
      <c r="J1522">
        <f>shipments[[#This Row],[Boxes]]*_xlfn.XLOOKUP(shipments[[#This Row],[Product]],products[Product], products[Cost per box])</f>
        <v>3810.96</v>
      </c>
    </row>
    <row r="1523" spans="3:10" x14ac:dyDescent="0.3">
      <c r="C1523" t="s">
        <v>69</v>
      </c>
      <c r="D1523" t="s">
        <v>37</v>
      </c>
      <c r="E1523" t="s">
        <v>28</v>
      </c>
      <c r="F1523" s="7">
        <v>45061</v>
      </c>
      <c r="G1523" s="4">
        <v>4319</v>
      </c>
      <c r="H1523">
        <v>78</v>
      </c>
      <c r="I1523" t="str">
        <f>TRIM(shipments[[#This Row],[Geography]])</f>
        <v>New Zealand</v>
      </c>
      <c r="J1523">
        <f>shipments[[#This Row],[Boxes]]*_xlfn.XLOOKUP(shipments[[#This Row],[Product]],products[Product], products[Cost per box])</f>
        <v>657.54</v>
      </c>
    </row>
    <row r="1524" spans="3:10" x14ac:dyDescent="0.3">
      <c r="C1524" t="s">
        <v>9</v>
      </c>
      <c r="D1524" t="s">
        <v>35</v>
      </c>
      <c r="E1524" t="s">
        <v>33</v>
      </c>
      <c r="F1524" s="7">
        <v>44671</v>
      </c>
      <c r="G1524" s="4">
        <v>9331</v>
      </c>
      <c r="H1524">
        <v>302</v>
      </c>
      <c r="I1524" t="str">
        <f>TRIM(shipments[[#This Row],[Geography]])</f>
        <v>USA</v>
      </c>
      <c r="J1524">
        <f>shipments[[#This Row],[Boxes]]*_xlfn.XLOOKUP(shipments[[#This Row],[Product]],products[Product], products[Cost per box])</f>
        <v>800.3</v>
      </c>
    </row>
    <row r="1525" spans="3:10" x14ac:dyDescent="0.3">
      <c r="C1525" t="s">
        <v>95</v>
      </c>
      <c r="D1525" t="s">
        <v>37</v>
      </c>
      <c r="E1525" t="s">
        <v>30</v>
      </c>
      <c r="F1525" s="7">
        <v>44930</v>
      </c>
      <c r="G1525" s="4">
        <v>1099</v>
      </c>
      <c r="H1525">
        <v>441</v>
      </c>
      <c r="I1525" t="str">
        <f>TRIM(shipments[[#This Row],[Geography]])</f>
        <v>New Zealand</v>
      </c>
      <c r="J1525">
        <f>shipments[[#This Row],[Boxes]]*_xlfn.XLOOKUP(shipments[[#This Row],[Product]],products[Product], products[Cost per box])</f>
        <v>2222.64</v>
      </c>
    </row>
    <row r="1526" spans="3:10" x14ac:dyDescent="0.3">
      <c r="C1526" t="s">
        <v>5</v>
      </c>
      <c r="D1526" t="s">
        <v>104</v>
      </c>
      <c r="E1526" t="s">
        <v>32</v>
      </c>
      <c r="F1526" s="7">
        <v>44912</v>
      </c>
      <c r="G1526" s="4">
        <v>413</v>
      </c>
      <c r="H1526">
        <v>40</v>
      </c>
      <c r="I1526" t="str">
        <f>TRIM(shipments[[#This Row],[Geography]])</f>
        <v>Australia</v>
      </c>
      <c r="J1526">
        <f>shipments[[#This Row],[Boxes]]*_xlfn.XLOOKUP(shipments[[#This Row],[Product]],products[Product], products[Cost per box])</f>
        <v>132.79999999999998</v>
      </c>
    </row>
    <row r="1527" spans="3:10" x14ac:dyDescent="0.3">
      <c r="C1527" t="s">
        <v>71</v>
      </c>
      <c r="D1527" t="s">
        <v>35</v>
      </c>
      <c r="E1527" t="s">
        <v>4</v>
      </c>
      <c r="F1527" s="7">
        <v>44942</v>
      </c>
      <c r="G1527" s="4">
        <v>9513</v>
      </c>
      <c r="H1527">
        <v>632</v>
      </c>
      <c r="I1527" t="str">
        <f>TRIM(shipments[[#This Row],[Geography]])</f>
        <v>USA</v>
      </c>
      <c r="J1527">
        <f>shipments[[#This Row],[Boxes]]*_xlfn.XLOOKUP(shipments[[#This Row],[Product]],products[Product], products[Cost per box])</f>
        <v>3254.8</v>
      </c>
    </row>
    <row r="1528" spans="3:10" x14ac:dyDescent="0.3">
      <c r="C1528" t="s">
        <v>65</v>
      </c>
      <c r="D1528" t="s">
        <v>35</v>
      </c>
      <c r="E1528" t="s">
        <v>17</v>
      </c>
      <c r="F1528" s="7">
        <v>44905</v>
      </c>
      <c r="G1528" s="4">
        <v>9611</v>
      </c>
      <c r="H1528">
        <v>61</v>
      </c>
      <c r="I1528" t="str">
        <f>TRIM(shipments[[#This Row],[Geography]])</f>
        <v>USA</v>
      </c>
      <c r="J1528">
        <f>shipments[[#This Row],[Boxes]]*_xlfn.XLOOKUP(shipments[[#This Row],[Product]],products[Product], products[Cost per box])</f>
        <v>384.90999999999997</v>
      </c>
    </row>
    <row r="1529" spans="3:10" x14ac:dyDescent="0.3">
      <c r="C1529" t="s">
        <v>9</v>
      </c>
      <c r="D1529" t="s">
        <v>112</v>
      </c>
      <c r="E1529" t="s">
        <v>21</v>
      </c>
      <c r="F1529" s="7">
        <v>44901</v>
      </c>
      <c r="G1529" s="4">
        <v>189</v>
      </c>
      <c r="H1529">
        <v>369</v>
      </c>
      <c r="I1529" t="str">
        <f>TRIM(shipments[[#This Row],[Geography]])</f>
        <v>Australia</v>
      </c>
      <c r="J1529">
        <f>shipments[[#This Row],[Boxes]]*_xlfn.XLOOKUP(shipments[[#This Row],[Product]],products[Product], products[Cost per box])</f>
        <v>3033.1800000000003</v>
      </c>
    </row>
    <row r="1530" spans="3:10" x14ac:dyDescent="0.3">
      <c r="C1530" t="s">
        <v>73</v>
      </c>
      <c r="D1530" t="s">
        <v>37</v>
      </c>
      <c r="E1530" t="s">
        <v>23</v>
      </c>
      <c r="F1530" s="7">
        <v>44734</v>
      </c>
      <c r="G1530" s="4">
        <v>13951</v>
      </c>
      <c r="H1530">
        <v>561</v>
      </c>
      <c r="I1530" t="str">
        <f>TRIM(shipments[[#This Row],[Geography]])</f>
        <v>New Zealand</v>
      </c>
      <c r="J1530">
        <f>shipments[[#This Row],[Boxes]]*_xlfn.XLOOKUP(shipments[[#This Row],[Product]],products[Product], products[Cost per box])</f>
        <v>2659.1400000000003</v>
      </c>
    </row>
    <row r="1531" spans="3:10" x14ac:dyDescent="0.3">
      <c r="C1531" t="s">
        <v>74</v>
      </c>
      <c r="D1531" t="s">
        <v>34</v>
      </c>
      <c r="E1531" t="s">
        <v>27</v>
      </c>
      <c r="F1531" s="7">
        <v>44692</v>
      </c>
      <c r="G1531" s="4"/>
      <c r="H1531">
        <v>1339</v>
      </c>
      <c r="I1531" t="str">
        <f>TRIM(shipments[[#This Row],[Geography]])</f>
        <v>India</v>
      </c>
      <c r="J1531">
        <f>shipments[[#This Row],[Boxes]]*_xlfn.XLOOKUP(shipments[[#This Row],[Product]],products[Product], products[Cost per box])</f>
        <v>12814.23</v>
      </c>
    </row>
    <row r="1532" spans="3:10" x14ac:dyDescent="0.3">
      <c r="C1532" t="s">
        <v>74</v>
      </c>
      <c r="D1532" t="s">
        <v>102</v>
      </c>
      <c r="E1532" t="s">
        <v>24</v>
      </c>
      <c r="F1532" s="7">
        <v>44770</v>
      </c>
      <c r="G1532" s="4">
        <v>4319</v>
      </c>
      <c r="H1532">
        <v>61</v>
      </c>
      <c r="I1532" t="str">
        <f>TRIM(shipments[[#This Row],[Geography]])</f>
        <v>New Zealand</v>
      </c>
      <c r="J1532">
        <f>shipments[[#This Row],[Boxes]]*_xlfn.XLOOKUP(shipments[[#This Row],[Product]],products[Product], products[Cost per box])</f>
        <v>641.11</v>
      </c>
    </row>
    <row r="1533" spans="3:10" x14ac:dyDescent="0.3">
      <c r="C1533" t="s">
        <v>65</v>
      </c>
      <c r="D1533" t="s">
        <v>34</v>
      </c>
      <c r="E1533" t="s">
        <v>32</v>
      </c>
      <c r="F1533" s="7">
        <v>45114</v>
      </c>
      <c r="G1533" s="4">
        <v>5992</v>
      </c>
      <c r="H1533">
        <v>392</v>
      </c>
      <c r="I1533" t="str">
        <f>TRIM(shipments[[#This Row],[Geography]])</f>
        <v>India</v>
      </c>
      <c r="J1533">
        <f>shipments[[#This Row],[Boxes]]*_xlfn.XLOOKUP(shipments[[#This Row],[Product]],products[Product], products[Cost per box])</f>
        <v>1301.4399999999998</v>
      </c>
    </row>
    <row r="1534" spans="3:10" x14ac:dyDescent="0.3">
      <c r="C1534" t="s">
        <v>94</v>
      </c>
      <c r="D1534" t="s">
        <v>35</v>
      </c>
      <c r="E1534" t="s">
        <v>4</v>
      </c>
      <c r="F1534" s="7">
        <v>45077</v>
      </c>
      <c r="G1534" s="4">
        <v>17346</v>
      </c>
      <c r="H1534">
        <v>1435</v>
      </c>
      <c r="I1534" t="str">
        <f>TRIM(shipments[[#This Row],[Geography]])</f>
        <v>USA</v>
      </c>
      <c r="J1534">
        <f>shipments[[#This Row],[Boxes]]*_xlfn.XLOOKUP(shipments[[#This Row],[Product]],products[Product], products[Cost per box])</f>
        <v>7390.2500000000009</v>
      </c>
    </row>
    <row r="1535" spans="3:10" x14ac:dyDescent="0.3">
      <c r="C1535" t="s">
        <v>67</v>
      </c>
      <c r="D1535" t="s">
        <v>39</v>
      </c>
      <c r="E1535" t="s">
        <v>19</v>
      </c>
      <c r="F1535" s="7">
        <v>44943</v>
      </c>
      <c r="G1535" s="4">
        <v>1813</v>
      </c>
      <c r="H1535">
        <v>1796</v>
      </c>
      <c r="I1535" t="str">
        <f>TRIM(shipments[[#This Row],[Geography]])</f>
        <v>UK</v>
      </c>
      <c r="J1535">
        <f>shipments[[#This Row],[Boxes]]*_xlfn.XLOOKUP(shipments[[#This Row],[Product]],products[Product], products[Cost per box])</f>
        <v>13883.08</v>
      </c>
    </row>
    <row r="1536" spans="3:10" x14ac:dyDescent="0.3">
      <c r="C1536" t="s">
        <v>73</v>
      </c>
      <c r="D1536" t="s">
        <v>106</v>
      </c>
      <c r="E1536" t="s">
        <v>14</v>
      </c>
      <c r="F1536" s="7">
        <v>44901</v>
      </c>
      <c r="G1536" s="4">
        <v>7819</v>
      </c>
      <c r="H1536">
        <v>665</v>
      </c>
      <c r="I1536" t="str">
        <f>TRIM(shipments[[#This Row],[Geography]])</f>
        <v>USA</v>
      </c>
      <c r="J1536">
        <f>shipments[[#This Row],[Boxes]]*_xlfn.XLOOKUP(shipments[[#This Row],[Product]],products[Product], products[Cost per box])</f>
        <v>4974.2000000000007</v>
      </c>
    </row>
    <row r="1537" spans="3:10" x14ac:dyDescent="0.3">
      <c r="C1537" t="s">
        <v>7</v>
      </c>
      <c r="D1537" t="s">
        <v>104</v>
      </c>
      <c r="E1537" t="s">
        <v>29</v>
      </c>
      <c r="F1537" s="7">
        <v>44836</v>
      </c>
      <c r="G1537" s="4">
        <v>3395</v>
      </c>
      <c r="H1537">
        <v>395</v>
      </c>
      <c r="I1537" t="str">
        <f>TRIM(shipments[[#This Row],[Geography]])</f>
        <v>Australia</v>
      </c>
      <c r="J1537">
        <f>shipments[[#This Row],[Boxes]]*_xlfn.XLOOKUP(shipments[[#This Row],[Product]],products[Product], products[Cost per box])</f>
        <v>2686</v>
      </c>
    </row>
    <row r="1538" spans="3:10" x14ac:dyDescent="0.3">
      <c r="C1538" t="s">
        <v>10</v>
      </c>
      <c r="D1538" t="s">
        <v>39</v>
      </c>
      <c r="E1538" t="s">
        <v>14</v>
      </c>
      <c r="F1538" s="7">
        <v>45026</v>
      </c>
      <c r="G1538" s="4">
        <v>7497</v>
      </c>
      <c r="H1538">
        <v>284</v>
      </c>
      <c r="I1538" t="str">
        <f>TRIM(shipments[[#This Row],[Geography]])</f>
        <v>UK</v>
      </c>
      <c r="J1538">
        <f>shipments[[#This Row],[Boxes]]*_xlfn.XLOOKUP(shipments[[#This Row],[Product]],products[Product], products[Cost per box])</f>
        <v>2124.3200000000002</v>
      </c>
    </row>
    <row r="1539" spans="3:10" x14ac:dyDescent="0.3">
      <c r="C1539" t="s">
        <v>64</v>
      </c>
      <c r="D1539" t="s">
        <v>114</v>
      </c>
      <c r="E1539" t="s">
        <v>21</v>
      </c>
      <c r="F1539" s="7">
        <v>44888</v>
      </c>
      <c r="G1539" s="4">
        <v>1330</v>
      </c>
      <c r="H1539">
        <v>386</v>
      </c>
      <c r="I1539" t="str">
        <f>TRIM(shipments[[#This Row],[Geography]])</f>
        <v>Canada</v>
      </c>
      <c r="J1539">
        <f>shipments[[#This Row],[Boxes]]*_xlfn.XLOOKUP(shipments[[#This Row],[Product]],products[Product], products[Cost per box])</f>
        <v>3172.92</v>
      </c>
    </row>
    <row r="1540" spans="3:10" x14ac:dyDescent="0.3">
      <c r="C1540" t="s">
        <v>67</v>
      </c>
      <c r="D1540" t="s">
        <v>35</v>
      </c>
      <c r="E1540" t="s">
        <v>14</v>
      </c>
      <c r="F1540" s="7">
        <v>44864</v>
      </c>
      <c r="G1540" s="4">
        <v>6944</v>
      </c>
      <c r="H1540">
        <v>511</v>
      </c>
      <c r="I1540" t="str">
        <f>TRIM(shipments[[#This Row],[Geography]])</f>
        <v>USA</v>
      </c>
      <c r="J1540">
        <f>shipments[[#This Row],[Boxes]]*_xlfn.XLOOKUP(shipments[[#This Row],[Product]],products[Product], products[Cost per box])</f>
        <v>3822.28</v>
      </c>
    </row>
    <row r="1541" spans="3:10" x14ac:dyDescent="0.3">
      <c r="C1541" t="s">
        <v>67</v>
      </c>
      <c r="D1541" t="s">
        <v>35</v>
      </c>
      <c r="E1541" t="s">
        <v>14</v>
      </c>
      <c r="F1541" s="7">
        <v>44960</v>
      </c>
      <c r="G1541" s="4">
        <v>3080</v>
      </c>
      <c r="H1541">
        <v>355</v>
      </c>
      <c r="I1541" t="str">
        <f>TRIM(shipments[[#This Row],[Geography]])</f>
        <v>USA</v>
      </c>
      <c r="J1541">
        <f>shipments[[#This Row],[Boxes]]*_xlfn.XLOOKUP(shipments[[#This Row],[Product]],products[Product], products[Cost per box])</f>
        <v>2655.4</v>
      </c>
    </row>
    <row r="1542" spans="3:10" x14ac:dyDescent="0.3">
      <c r="C1542" t="s">
        <v>3</v>
      </c>
      <c r="D1542" t="s">
        <v>37</v>
      </c>
      <c r="E1542" t="s">
        <v>28</v>
      </c>
      <c r="F1542" s="7">
        <v>45156</v>
      </c>
      <c r="G1542" s="4">
        <v>10430</v>
      </c>
      <c r="H1542">
        <v>326</v>
      </c>
      <c r="I1542" t="str">
        <f>TRIM(shipments[[#This Row],[Geography]])</f>
        <v>New Zealand</v>
      </c>
      <c r="J1542">
        <f>shipments[[#This Row],[Boxes]]*_xlfn.XLOOKUP(shipments[[#This Row],[Product]],products[Product], products[Cost per box])</f>
        <v>2748.18</v>
      </c>
    </row>
    <row r="1543" spans="3:10" x14ac:dyDescent="0.3">
      <c r="C1543" t="s">
        <v>91</v>
      </c>
      <c r="D1543" t="s">
        <v>34</v>
      </c>
      <c r="E1543" t="s">
        <v>17</v>
      </c>
      <c r="F1543" s="7">
        <v>45044</v>
      </c>
      <c r="G1543" s="4">
        <v>3465</v>
      </c>
      <c r="H1543">
        <v>263</v>
      </c>
      <c r="I1543" t="str">
        <f>TRIM(shipments[[#This Row],[Geography]])</f>
        <v>India</v>
      </c>
      <c r="J1543">
        <f>shipments[[#This Row],[Boxes]]*_xlfn.XLOOKUP(shipments[[#This Row],[Product]],products[Product], products[Cost per box])</f>
        <v>1659.53</v>
      </c>
    </row>
    <row r="1544" spans="3:10" x14ac:dyDescent="0.3">
      <c r="C1544" t="s">
        <v>75</v>
      </c>
      <c r="D1544" t="s">
        <v>103</v>
      </c>
      <c r="E1544" t="s">
        <v>16</v>
      </c>
      <c r="F1544" s="7">
        <v>44757</v>
      </c>
      <c r="G1544" s="4">
        <v>98</v>
      </c>
      <c r="H1544">
        <v>21</v>
      </c>
      <c r="I1544" t="str">
        <f>TRIM(shipments[[#This Row],[Geography]])</f>
        <v>Canada</v>
      </c>
      <c r="J1544">
        <f>shipments[[#This Row],[Boxes]]*_xlfn.XLOOKUP(shipments[[#This Row],[Product]],products[Product], products[Cost per box])</f>
        <v>120.11999999999999</v>
      </c>
    </row>
    <row r="1545" spans="3:10" x14ac:dyDescent="0.3">
      <c r="C1545" t="s">
        <v>7</v>
      </c>
      <c r="D1545" t="s">
        <v>38</v>
      </c>
      <c r="E1545" t="s">
        <v>19</v>
      </c>
      <c r="F1545" s="7">
        <v>44985</v>
      </c>
      <c r="G1545" s="4">
        <v>1225</v>
      </c>
      <c r="H1545">
        <v>95</v>
      </c>
      <c r="I1545" t="str">
        <f>TRIM(shipments[[#This Row],[Geography]])</f>
        <v>Australia</v>
      </c>
      <c r="J1545">
        <f>shipments[[#This Row],[Boxes]]*_xlfn.XLOOKUP(shipments[[#This Row],[Product]],products[Product], products[Cost per box])</f>
        <v>734.35</v>
      </c>
    </row>
    <row r="1546" spans="3:10" x14ac:dyDescent="0.3">
      <c r="C1546" t="s">
        <v>65</v>
      </c>
      <c r="D1546" t="s">
        <v>102</v>
      </c>
      <c r="E1546" t="s">
        <v>15</v>
      </c>
      <c r="F1546" s="7">
        <v>44813</v>
      </c>
      <c r="G1546" s="4">
        <v>1470</v>
      </c>
      <c r="H1546">
        <v>138</v>
      </c>
      <c r="I1546" t="str">
        <f>TRIM(shipments[[#This Row],[Geography]])</f>
        <v>New Zealand</v>
      </c>
      <c r="J1546">
        <f>shipments[[#This Row],[Boxes]]*_xlfn.XLOOKUP(shipments[[#This Row],[Product]],products[Product], products[Cost per box])</f>
        <v>531.30000000000007</v>
      </c>
    </row>
    <row r="1547" spans="3:10" x14ac:dyDescent="0.3">
      <c r="C1547" t="s">
        <v>71</v>
      </c>
      <c r="D1547" t="s">
        <v>98</v>
      </c>
      <c r="E1547" t="s">
        <v>4</v>
      </c>
      <c r="F1547" s="7">
        <v>44791</v>
      </c>
      <c r="G1547" s="4">
        <v>8442</v>
      </c>
      <c r="H1547">
        <v>25</v>
      </c>
      <c r="I1547" t="str">
        <f>TRIM(shipments[[#This Row],[Geography]])</f>
        <v>UK</v>
      </c>
      <c r="J1547">
        <f>shipments[[#This Row],[Boxes]]*_xlfn.XLOOKUP(shipments[[#This Row],[Product]],products[Product], products[Cost per box])</f>
        <v>128.75</v>
      </c>
    </row>
    <row r="1548" spans="3:10" x14ac:dyDescent="0.3">
      <c r="C1548" t="s">
        <v>73</v>
      </c>
      <c r="D1548" t="s">
        <v>39</v>
      </c>
      <c r="E1548" t="s">
        <v>24</v>
      </c>
      <c r="F1548" s="7">
        <v>45127</v>
      </c>
      <c r="G1548" s="4">
        <v>2618</v>
      </c>
      <c r="H1548">
        <v>134</v>
      </c>
      <c r="I1548" t="str">
        <f>TRIM(shipments[[#This Row],[Geography]])</f>
        <v>UK</v>
      </c>
      <c r="J1548">
        <f>shipments[[#This Row],[Boxes]]*_xlfn.XLOOKUP(shipments[[#This Row],[Product]],products[Product], products[Cost per box])</f>
        <v>1408.34</v>
      </c>
    </row>
    <row r="1549" spans="3:10" x14ac:dyDescent="0.3">
      <c r="C1549" t="s">
        <v>73</v>
      </c>
      <c r="D1549" t="s">
        <v>36</v>
      </c>
      <c r="E1549" t="s">
        <v>14</v>
      </c>
      <c r="F1549" s="7">
        <v>44889</v>
      </c>
      <c r="G1549" s="4">
        <v>8785</v>
      </c>
      <c r="H1549">
        <v>351</v>
      </c>
      <c r="I1549" t="str">
        <f>TRIM(shipments[[#This Row],[Geography]])</f>
        <v>Canada</v>
      </c>
      <c r="J1549">
        <f>shipments[[#This Row],[Boxes]]*_xlfn.XLOOKUP(shipments[[#This Row],[Product]],products[Product], products[Cost per box])</f>
        <v>2625.48</v>
      </c>
    </row>
    <row r="1550" spans="3:10" x14ac:dyDescent="0.3">
      <c r="C1550" t="s">
        <v>64</v>
      </c>
      <c r="D1550" t="s">
        <v>114</v>
      </c>
      <c r="E1550" t="s">
        <v>29</v>
      </c>
      <c r="F1550" s="7">
        <v>44869</v>
      </c>
      <c r="G1550" s="4">
        <v>4291</v>
      </c>
      <c r="H1550">
        <v>585</v>
      </c>
      <c r="I1550" t="str">
        <f>TRIM(shipments[[#This Row],[Geography]])</f>
        <v>Canada</v>
      </c>
      <c r="J1550">
        <f>shipments[[#This Row],[Boxes]]*_xlfn.XLOOKUP(shipments[[#This Row],[Product]],products[Product], products[Cost per box])</f>
        <v>3978</v>
      </c>
    </row>
    <row r="1551" spans="3:10" x14ac:dyDescent="0.3">
      <c r="C1551" t="s">
        <v>72</v>
      </c>
      <c r="D1551" t="s">
        <v>36</v>
      </c>
      <c r="E1551" t="s">
        <v>27</v>
      </c>
      <c r="F1551" s="7">
        <v>44670</v>
      </c>
      <c r="G1551" s="4">
        <v>9219</v>
      </c>
      <c r="H1551">
        <v>339</v>
      </c>
      <c r="I1551" t="str">
        <f>TRIM(shipments[[#This Row],[Geography]])</f>
        <v>Canada</v>
      </c>
      <c r="J1551">
        <f>shipments[[#This Row],[Boxes]]*_xlfn.XLOOKUP(shipments[[#This Row],[Product]],products[Product], products[Cost per box])</f>
        <v>3244.23</v>
      </c>
    </row>
    <row r="1552" spans="3:10" x14ac:dyDescent="0.3">
      <c r="C1552" t="s">
        <v>65</v>
      </c>
      <c r="D1552" t="s">
        <v>38</v>
      </c>
      <c r="E1552" t="s">
        <v>30</v>
      </c>
      <c r="F1552" s="7">
        <v>45050</v>
      </c>
      <c r="G1552" s="4">
        <v>4886</v>
      </c>
      <c r="H1552">
        <v>69</v>
      </c>
      <c r="I1552" t="str">
        <f>TRIM(shipments[[#This Row],[Geography]])</f>
        <v>Australia</v>
      </c>
      <c r="J1552">
        <f>shipments[[#This Row],[Boxes]]*_xlfn.XLOOKUP(shipments[[#This Row],[Product]],products[Product], products[Cost per box])</f>
        <v>347.76</v>
      </c>
    </row>
    <row r="1553" spans="3:10" x14ac:dyDescent="0.3">
      <c r="C1553" t="s">
        <v>5</v>
      </c>
      <c r="D1553" t="s">
        <v>35</v>
      </c>
      <c r="E1553" t="s">
        <v>32</v>
      </c>
      <c r="F1553" s="7">
        <v>45119</v>
      </c>
      <c r="G1553" s="4">
        <v>10024</v>
      </c>
      <c r="H1553">
        <v>719</v>
      </c>
      <c r="I1553" t="str">
        <f>TRIM(shipments[[#This Row],[Geography]])</f>
        <v>USA</v>
      </c>
      <c r="J1553">
        <f>shipments[[#This Row],[Boxes]]*_xlfn.XLOOKUP(shipments[[#This Row],[Product]],products[Product], products[Cost per box])</f>
        <v>2387.08</v>
      </c>
    </row>
    <row r="1554" spans="3:10" x14ac:dyDescent="0.3">
      <c r="C1554" t="s">
        <v>8</v>
      </c>
      <c r="D1554" t="s">
        <v>34</v>
      </c>
      <c r="E1554" t="s">
        <v>30</v>
      </c>
      <c r="F1554" s="7">
        <v>44722</v>
      </c>
      <c r="G1554" s="4">
        <v>6006</v>
      </c>
      <c r="H1554">
        <v>280</v>
      </c>
      <c r="I1554" t="str">
        <f>TRIM(shipments[[#This Row],[Geography]])</f>
        <v>India</v>
      </c>
      <c r="J1554">
        <f>shipments[[#This Row],[Boxes]]*_xlfn.XLOOKUP(shipments[[#This Row],[Product]],products[Product], products[Cost per box])</f>
        <v>1411.2</v>
      </c>
    </row>
    <row r="1555" spans="3:10" x14ac:dyDescent="0.3">
      <c r="C1555" t="s">
        <v>71</v>
      </c>
      <c r="D1555" t="s">
        <v>35</v>
      </c>
      <c r="E1555" t="s">
        <v>17</v>
      </c>
      <c r="F1555" s="7">
        <v>45107</v>
      </c>
      <c r="G1555" s="4">
        <v>6377</v>
      </c>
      <c r="H1555">
        <v>142</v>
      </c>
      <c r="I1555" t="str">
        <f>TRIM(shipments[[#This Row],[Geography]])</f>
        <v>USA</v>
      </c>
      <c r="J1555">
        <f>shipments[[#This Row],[Boxes]]*_xlfn.XLOOKUP(shipments[[#This Row],[Product]],products[Product], products[Cost per box])</f>
        <v>896.02</v>
      </c>
    </row>
    <row r="1556" spans="3:10" x14ac:dyDescent="0.3">
      <c r="C1556" t="s">
        <v>71</v>
      </c>
      <c r="D1556" t="s">
        <v>39</v>
      </c>
      <c r="E1556" t="s">
        <v>16</v>
      </c>
      <c r="F1556" s="7">
        <v>44662</v>
      </c>
      <c r="G1556" s="4">
        <v>8911</v>
      </c>
      <c r="H1556">
        <v>100</v>
      </c>
      <c r="I1556" t="str">
        <f>TRIM(shipments[[#This Row],[Geography]])</f>
        <v>UK</v>
      </c>
      <c r="J1556">
        <f>shipments[[#This Row],[Boxes]]*_xlfn.XLOOKUP(shipments[[#This Row],[Product]],products[Product], products[Cost per box])</f>
        <v>572</v>
      </c>
    </row>
    <row r="1557" spans="3:10" x14ac:dyDescent="0.3">
      <c r="C1557" t="s">
        <v>2</v>
      </c>
      <c r="D1557" t="s">
        <v>36</v>
      </c>
      <c r="E1557" t="s">
        <v>17</v>
      </c>
      <c r="F1557" s="7">
        <v>44984</v>
      </c>
      <c r="G1557" s="4">
        <v>12159</v>
      </c>
      <c r="H1557">
        <v>17</v>
      </c>
      <c r="I1557" t="str">
        <f>TRIM(shipments[[#This Row],[Geography]])</f>
        <v>Canada</v>
      </c>
      <c r="J1557">
        <f>shipments[[#This Row],[Boxes]]*_xlfn.XLOOKUP(shipments[[#This Row],[Product]],products[Product], products[Cost per box])</f>
        <v>107.27</v>
      </c>
    </row>
    <row r="1558" spans="3:10" x14ac:dyDescent="0.3">
      <c r="C1558" t="s">
        <v>7</v>
      </c>
      <c r="D1558" t="s">
        <v>36</v>
      </c>
      <c r="E1558" t="s">
        <v>22</v>
      </c>
      <c r="F1558" s="7">
        <v>44854</v>
      </c>
      <c r="G1558" s="4">
        <v>1162</v>
      </c>
      <c r="H1558">
        <v>29</v>
      </c>
      <c r="I1558" t="str">
        <f>TRIM(shipments[[#This Row],[Geography]])</f>
        <v>Canada</v>
      </c>
      <c r="J1558">
        <f>shipments[[#This Row],[Boxes]]*_xlfn.XLOOKUP(shipments[[#This Row],[Product]],products[Product], products[Cost per box])</f>
        <v>296.67</v>
      </c>
    </row>
    <row r="1559" spans="3:10" x14ac:dyDescent="0.3">
      <c r="C1559" t="s">
        <v>92</v>
      </c>
      <c r="D1559" t="s">
        <v>39</v>
      </c>
      <c r="E1559" t="s">
        <v>26</v>
      </c>
      <c r="F1559" s="7">
        <v>44995</v>
      </c>
      <c r="G1559" s="4">
        <v>7966</v>
      </c>
      <c r="H1559">
        <v>162</v>
      </c>
      <c r="I1559" t="str">
        <f>TRIM(shipments[[#This Row],[Geography]])</f>
        <v>UK</v>
      </c>
      <c r="J1559">
        <f>shipments[[#This Row],[Boxes]]*_xlfn.XLOOKUP(shipments[[#This Row],[Product]],products[Product], products[Cost per box])</f>
        <v>2010.42</v>
      </c>
    </row>
    <row r="1560" spans="3:10" x14ac:dyDescent="0.3">
      <c r="C1560" t="s">
        <v>9</v>
      </c>
      <c r="D1560" t="s">
        <v>37</v>
      </c>
      <c r="E1560" t="s">
        <v>15</v>
      </c>
      <c r="F1560" s="7">
        <v>44986</v>
      </c>
      <c r="G1560" s="4">
        <v>2268</v>
      </c>
      <c r="H1560">
        <v>62</v>
      </c>
      <c r="I1560" t="str">
        <f>TRIM(shipments[[#This Row],[Geography]])</f>
        <v>New Zealand</v>
      </c>
      <c r="J1560">
        <f>shipments[[#This Row],[Boxes]]*_xlfn.XLOOKUP(shipments[[#This Row],[Product]],products[Product], products[Cost per box])</f>
        <v>238.70000000000002</v>
      </c>
    </row>
    <row r="1561" spans="3:10" x14ac:dyDescent="0.3">
      <c r="C1561" t="s">
        <v>69</v>
      </c>
      <c r="D1561" t="s">
        <v>36</v>
      </c>
      <c r="E1561" t="s">
        <v>20</v>
      </c>
      <c r="F1561" s="7">
        <v>44889</v>
      </c>
      <c r="G1561" s="4">
        <v>5922</v>
      </c>
      <c r="H1561">
        <v>669</v>
      </c>
      <c r="I1561" t="str">
        <f>TRIM(shipments[[#This Row],[Geography]])</f>
        <v>Canada</v>
      </c>
      <c r="J1561">
        <f>shipments[[#This Row],[Boxes]]*_xlfn.XLOOKUP(shipments[[#This Row],[Product]],products[Product], products[Cost per box])</f>
        <v>2461.92</v>
      </c>
    </row>
    <row r="1562" spans="3:10" x14ac:dyDescent="0.3">
      <c r="C1562" t="s">
        <v>66</v>
      </c>
      <c r="D1562" t="s">
        <v>36</v>
      </c>
      <c r="E1562" t="s">
        <v>20</v>
      </c>
      <c r="F1562" s="7">
        <v>45155</v>
      </c>
      <c r="G1562" s="4">
        <v>6489</v>
      </c>
      <c r="H1562">
        <v>100</v>
      </c>
      <c r="I1562" t="str">
        <f>TRIM(shipments[[#This Row],[Geography]])</f>
        <v>Canada</v>
      </c>
      <c r="J1562">
        <f>shipments[[#This Row],[Boxes]]*_xlfn.XLOOKUP(shipments[[#This Row],[Product]],products[Product], products[Cost per box])</f>
        <v>368</v>
      </c>
    </row>
    <row r="1563" spans="3:10" x14ac:dyDescent="0.3">
      <c r="C1563" t="s">
        <v>75</v>
      </c>
      <c r="D1563" t="s">
        <v>35</v>
      </c>
      <c r="E1563" t="s">
        <v>26</v>
      </c>
      <c r="F1563" s="7">
        <v>44964</v>
      </c>
      <c r="G1563" s="4">
        <v>14266</v>
      </c>
      <c r="H1563">
        <v>420</v>
      </c>
      <c r="I1563" t="str">
        <f>TRIM(shipments[[#This Row],[Geography]])</f>
        <v>USA</v>
      </c>
      <c r="J1563">
        <f>shipments[[#This Row],[Boxes]]*_xlfn.XLOOKUP(shipments[[#This Row],[Product]],products[Product], products[Cost per box])</f>
        <v>5212.2</v>
      </c>
    </row>
    <row r="1564" spans="3:10" x14ac:dyDescent="0.3">
      <c r="C1564" t="s">
        <v>75</v>
      </c>
      <c r="D1564" t="s">
        <v>34</v>
      </c>
      <c r="E1564" t="s">
        <v>26</v>
      </c>
      <c r="F1564" s="7">
        <v>45036</v>
      </c>
      <c r="G1564" s="4">
        <v>9072</v>
      </c>
      <c r="H1564">
        <v>87</v>
      </c>
      <c r="I1564" t="str">
        <f>TRIM(shipments[[#This Row],[Geography]])</f>
        <v>India</v>
      </c>
      <c r="J1564">
        <f>shipments[[#This Row],[Boxes]]*_xlfn.XLOOKUP(shipments[[#This Row],[Product]],products[Product], products[Cost per box])</f>
        <v>1079.67</v>
      </c>
    </row>
    <row r="1565" spans="3:10" x14ac:dyDescent="0.3">
      <c r="C1565" t="s">
        <v>3</v>
      </c>
      <c r="D1565" t="s">
        <v>105</v>
      </c>
      <c r="E1565" t="s">
        <v>25</v>
      </c>
      <c r="F1565" s="7">
        <v>44918</v>
      </c>
      <c r="G1565" s="4">
        <v>1113</v>
      </c>
      <c r="H1565">
        <v>219</v>
      </c>
      <c r="I1565" t="str">
        <f>TRIM(shipments[[#This Row],[Geography]])</f>
        <v>Canada</v>
      </c>
      <c r="J1565">
        <f>shipments[[#This Row],[Boxes]]*_xlfn.XLOOKUP(shipments[[#This Row],[Product]],products[Product], products[Cost per box])</f>
        <v>1408.1699999999998</v>
      </c>
    </row>
    <row r="1566" spans="3:10" x14ac:dyDescent="0.3">
      <c r="C1566" t="s">
        <v>9</v>
      </c>
      <c r="D1566" t="s">
        <v>38</v>
      </c>
      <c r="E1566" t="s">
        <v>27</v>
      </c>
      <c r="F1566" s="7">
        <v>45019</v>
      </c>
      <c r="G1566" s="4">
        <v>14833</v>
      </c>
      <c r="H1566">
        <v>497</v>
      </c>
      <c r="I1566" t="str">
        <f>TRIM(shipments[[#This Row],[Geography]])</f>
        <v>Australia</v>
      </c>
      <c r="J1566">
        <f>shipments[[#This Row],[Boxes]]*_xlfn.XLOOKUP(shipments[[#This Row],[Product]],products[Product], products[Cost per box])</f>
        <v>4756.29</v>
      </c>
    </row>
    <row r="1567" spans="3:10" x14ac:dyDescent="0.3">
      <c r="C1567" t="s">
        <v>65</v>
      </c>
      <c r="D1567" t="s">
        <v>38</v>
      </c>
      <c r="E1567" t="s">
        <v>14</v>
      </c>
      <c r="F1567" s="7">
        <v>44693</v>
      </c>
      <c r="G1567" s="4">
        <v>17794</v>
      </c>
      <c r="H1567">
        <v>306</v>
      </c>
      <c r="I1567" t="str">
        <f>TRIM(shipments[[#This Row],[Geography]])</f>
        <v>Australia</v>
      </c>
      <c r="J1567">
        <f>shipments[[#This Row],[Boxes]]*_xlfn.XLOOKUP(shipments[[#This Row],[Product]],products[Product], products[Cost per box])</f>
        <v>2288.88</v>
      </c>
    </row>
    <row r="1568" spans="3:10" x14ac:dyDescent="0.3">
      <c r="C1568" t="s">
        <v>64</v>
      </c>
      <c r="D1568" t="s">
        <v>39</v>
      </c>
      <c r="E1568" t="s">
        <v>21</v>
      </c>
      <c r="F1568" s="7">
        <v>45022</v>
      </c>
      <c r="G1568" s="4">
        <v>6874</v>
      </c>
      <c r="H1568">
        <v>267</v>
      </c>
      <c r="I1568" t="str">
        <f>TRIM(shipments[[#This Row],[Geography]])</f>
        <v>UK</v>
      </c>
      <c r="J1568">
        <f>shipments[[#This Row],[Boxes]]*_xlfn.XLOOKUP(shipments[[#This Row],[Product]],products[Product], products[Cost per box])</f>
        <v>2194.7400000000002</v>
      </c>
    </row>
    <row r="1569" spans="3:10" x14ac:dyDescent="0.3">
      <c r="C1569" t="s">
        <v>65</v>
      </c>
      <c r="D1569" t="s">
        <v>36</v>
      </c>
      <c r="E1569" t="s">
        <v>18</v>
      </c>
      <c r="F1569" s="7">
        <v>44992</v>
      </c>
      <c r="G1569" s="4">
        <v>2023</v>
      </c>
      <c r="H1569">
        <v>107</v>
      </c>
      <c r="I1569" t="str">
        <f>TRIM(shipments[[#This Row],[Geography]])</f>
        <v>Canada</v>
      </c>
      <c r="J1569">
        <f>shipments[[#This Row],[Boxes]]*_xlfn.XLOOKUP(shipments[[#This Row],[Product]],products[Product], products[Cost per box])</f>
        <v>1063.58</v>
      </c>
    </row>
    <row r="1570" spans="3:10" x14ac:dyDescent="0.3">
      <c r="C1570" t="s">
        <v>64</v>
      </c>
      <c r="D1570" t="s">
        <v>113</v>
      </c>
      <c r="E1570" t="s">
        <v>4</v>
      </c>
      <c r="F1570" s="7">
        <v>44656</v>
      </c>
      <c r="G1570" s="4">
        <v>8855</v>
      </c>
      <c r="H1570">
        <v>292</v>
      </c>
      <c r="I1570" t="str">
        <f>TRIM(shipments[[#This Row],[Geography]])</f>
        <v>New Zealand</v>
      </c>
      <c r="J1570">
        <f>shipments[[#This Row],[Boxes]]*_xlfn.XLOOKUP(shipments[[#This Row],[Product]],products[Product], products[Cost per box])</f>
        <v>1503.8000000000002</v>
      </c>
    </row>
    <row r="1571" spans="3:10" x14ac:dyDescent="0.3">
      <c r="C1571" t="s">
        <v>68</v>
      </c>
      <c r="D1571" t="s">
        <v>36</v>
      </c>
      <c r="E1571" t="s">
        <v>30</v>
      </c>
      <c r="F1571" s="7">
        <v>45090</v>
      </c>
      <c r="G1571" s="4">
        <v>3899</v>
      </c>
      <c r="H1571">
        <v>55</v>
      </c>
      <c r="I1571" t="str">
        <f>TRIM(shipments[[#This Row],[Geography]])</f>
        <v>Canada</v>
      </c>
      <c r="J1571">
        <f>shipments[[#This Row],[Boxes]]*_xlfn.XLOOKUP(shipments[[#This Row],[Product]],products[Product], products[Cost per box])</f>
        <v>277.2</v>
      </c>
    </row>
    <row r="1572" spans="3:10" x14ac:dyDescent="0.3">
      <c r="C1572" t="s">
        <v>70</v>
      </c>
      <c r="D1572" t="s">
        <v>36</v>
      </c>
      <c r="E1572" t="s">
        <v>14</v>
      </c>
      <c r="F1572" s="7">
        <v>45044</v>
      </c>
      <c r="G1572" s="4"/>
      <c r="H1572">
        <v>1597</v>
      </c>
      <c r="I1572" t="str">
        <f>TRIM(shipments[[#This Row],[Geography]])</f>
        <v>Canada</v>
      </c>
      <c r="J1572">
        <f>shipments[[#This Row],[Boxes]]*_xlfn.XLOOKUP(shipments[[#This Row],[Product]],products[Product], products[Cost per box])</f>
        <v>11945.560000000001</v>
      </c>
    </row>
    <row r="1573" spans="3:10" x14ac:dyDescent="0.3">
      <c r="C1573" t="s">
        <v>72</v>
      </c>
      <c r="D1573" t="s">
        <v>38</v>
      </c>
      <c r="E1573" t="s">
        <v>33</v>
      </c>
      <c r="F1573" s="7">
        <v>45043</v>
      </c>
      <c r="G1573" s="4">
        <v>231</v>
      </c>
      <c r="H1573">
        <v>6</v>
      </c>
      <c r="I1573" t="str">
        <f>TRIM(shipments[[#This Row],[Geography]])</f>
        <v>Australia</v>
      </c>
      <c r="J1573">
        <f>shipments[[#This Row],[Boxes]]*_xlfn.XLOOKUP(shipments[[#This Row],[Product]],products[Product], products[Cost per box])</f>
        <v>15.899999999999999</v>
      </c>
    </row>
    <row r="1574" spans="3:10" x14ac:dyDescent="0.3">
      <c r="C1574" t="s">
        <v>71</v>
      </c>
      <c r="D1574" t="s">
        <v>101</v>
      </c>
      <c r="E1574" t="s">
        <v>4</v>
      </c>
      <c r="F1574" s="7">
        <v>44847</v>
      </c>
      <c r="G1574" s="4">
        <v>1918</v>
      </c>
      <c r="H1574">
        <v>230</v>
      </c>
      <c r="I1574" t="str">
        <f>TRIM(shipments[[#This Row],[Geography]])</f>
        <v>USA</v>
      </c>
      <c r="J1574">
        <f>shipments[[#This Row],[Boxes]]*_xlfn.XLOOKUP(shipments[[#This Row],[Product]],products[Product], products[Cost per box])</f>
        <v>1184.5</v>
      </c>
    </row>
    <row r="1575" spans="3:10" x14ac:dyDescent="0.3">
      <c r="C1575" t="s">
        <v>9</v>
      </c>
      <c r="D1575" t="s">
        <v>104</v>
      </c>
      <c r="E1575" t="s">
        <v>31</v>
      </c>
      <c r="F1575" s="7">
        <v>44698</v>
      </c>
      <c r="G1575" s="4">
        <v>4445</v>
      </c>
      <c r="H1575">
        <v>716</v>
      </c>
      <c r="I1575" t="str">
        <f>TRIM(shipments[[#This Row],[Geography]])</f>
        <v>Australia</v>
      </c>
      <c r="J1575">
        <f>shipments[[#This Row],[Boxes]]*_xlfn.XLOOKUP(shipments[[#This Row],[Product]],products[Product], products[Cost per box])</f>
        <v>1976.1599999999999</v>
      </c>
    </row>
    <row r="1576" spans="3:10" x14ac:dyDescent="0.3">
      <c r="C1576" t="s">
        <v>3</v>
      </c>
      <c r="D1576" t="s">
        <v>34</v>
      </c>
      <c r="E1576" t="s">
        <v>26</v>
      </c>
      <c r="F1576" s="7">
        <v>45083</v>
      </c>
      <c r="G1576" s="4">
        <v>9499</v>
      </c>
      <c r="H1576">
        <v>117</v>
      </c>
      <c r="I1576" t="str">
        <f>TRIM(shipments[[#This Row],[Geography]])</f>
        <v>India</v>
      </c>
      <c r="J1576">
        <f>shipments[[#This Row],[Boxes]]*_xlfn.XLOOKUP(shipments[[#This Row],[Product]],products[Product], products[Cost per box])</f>
        <v>1451.97</v>
      </c>
    </row>
    <row r="1577" spans="3:10" x14ac:dyDescent="0.3">
      <c r="C1577" t="s">
        <v>9</v>
      </c>
      <c r="D1577" t="s">
        <v>39</v>
      </c>
      <c r="E1577" t="s">
        <v>27</v>
      </c>
      <c r="F1577" s="7">
        <v>45022</v>
      </c>
      <c r="G1577" s="4">
        <v>287</v>
      </c>
      <c r="H1577">
        <v>1502</v>
      </c>
      <c r="I1577" t="str">
        <f>TRIM(shipments[[#This Row],[Geography]])</f>
        <v>UK</v>
      </c>
      <c r="J1577">
        <f>shipments[[#This Row],[Boxes]]*_xlfn.XLOOKUP(shipments[[#This Row],[Product]],products[Product], products[Cost per box])</f>
        <v>14374.140000000001</v>
      </c>
    </row>
    <row r="1578" spans="3:10" x14ac:dyDescent="0.3">
      <c r="C1578" t="s">
        <v>64</v>
      </c>
      <c r="D1578" t="s">
        <v>35</v>
      </c>
      <c r="E1578" t="s">
        <v>29</v>
      </c>
      <c r="F1578" s="7">
        <v>45140</v>
      </c>
      <c r="G1578" s="4">
        <v>3073</v>
      </c>
      <c r="H1578">
        <v>51</v>
      </c>
      <c r="I1578" t="str">
        <f>TRIM(shipments[[#This Row],[Geography]])</f>
        <v>USA</v>
      </c>
      <c r="J1578">
        <f>shipments[[#This Row],[Boxes]]*_xlfn.XLOOKUP(shipments[[#This Row],[Product]],products[Product], products[Cost per box])</f>
        <v>346.8</v>
      </c>
    </row>
    <row r="1579" spans="3:10" x14ac:dyDescent="0.3">
      <c r="C1579" t="s">
        <v>74</v>
      </c>
      <c r="D1579" t="s">
        <v>34</v>
      </c>
      <c r="E1579" t="s">
        <v>32</v>
      </c>
      <c r="F1579" s="7">
        <v>45085</v>
      </c>
      <c r="G1579" s="4">
        <v>2030</v>
      </c>
      <c r="H1579">
        <v>42</v>
      </c>
      <c r="I1579" t="str">
        <f>TRIM(shipments[[#This Row],[Geography]])</f>
        <v>India</v>
      </c>
      <c r="J1579">
        <f>shipments[[#This Row],[Boxes]]*_xlfn.XLOOKUP(shipments[[#This Row],[Product]],products[Product], products[Cost per box])</f>
        <v>139.44</v>
      </c>
    </row>
    <row r="1580" spans="3:10" x14ac:dyDescent="0.3">
      <c r="C1580" t="s">
        <v>72</v>
      </c>
      <c r="D1580" t="s">
        <v>112</v>
      </c>
      <c r="E1580" t="s">
        <v>30</v>
      </c>
      <c r="F1580" s="7">
        <v>44909</v>
      </c>
      <c r="G1580" s="4">
        <v>6272</v>
      </c>
      <c r="H1580">
        <v>151</v>
      </c>
      <c r="I1580" t="str">
        <f>TRIM(shipments[[#This Row],[Geography]])</f>
        <v>Australia</v>
      </c>
      <c r="J1580">
        <f>shipments[[#This Row],[Boxes]]*_xlfn.XLOOKUP(shipments[[#This Row],[Product]],products[Product], products[Cost per box])</f>
        <v>761.04</v>
      </c>
    </row>
    <row r="1581" spans="3:10" x14ac:dyDescent="0.3">
      <c r="C1581" t="s">
        <v>3</v>
      </c>
      <c r="D1581" t="s">
        <v>104</v>
      </c>
      <c r="E1581" t="s">
        <v>15</v>
      </c>
      <c r="F1581" s="7">
        <v>44911</v>
      </c>
      <c r="G1581" s="4">
        <v>11774</v>
      </c>
      <c r="H1581">
        <v>349</v>
      </c>
      <c r="I1581" t="str">
        <f>TRIM(shipments[[#This Row],[Geography]])</f>
        <v>Australia</v>
      </c>
      <c r="J1581">
        <f>shipments[[#This Row],[Boxes]]*_xlfn.XLOOKUP(shipments[[#This Row],[Product]],products[Product], products[Cost per box])</f>
        <v>1343.65</v>
      </c>
    </row>
    <row r="1582" spans="3:10" x14ac:dyDescent="0.3">
      <c r="C1582" t="s">
        <v>70</v>
      </c>
      <c r="D1582" t="s">
        <v>39</v>
      </c>
      <c r="E1582" t="s">
        <v>19</v>
      </c>
      <c r="F1582" s="7">
        <v>44895</v>
      </c>
      <c r="G1582" s="4">
        <v>8323</v>
      </c>
      <c r="H1582">
        <v>507</v>
      </c>
      <c r="I1582" t="str">
        <f>TRIM(shipments[[#This Row],[Geography]])</f>
        <v>UK</v>
      </c>
      <c r="J1582">
        <f>shipments[[#This Row],[Boxes]]*_xlfn.XLOOKUP(shipments[[#This Row],[Product]],products[Product], products[Cost per box])</f>
        <v>3919.11</v>
      </c>
    </row>
    <row r="1583" spans="3:10" x14ac:dyDescent="0.3">
      <c r="C1583" t="s">
        <v>67</v>
      </c>
      <c r="D1583" t="s">
        <v>101</v>
      </c>
      <c r="E1583" t="s">
        <v>14</v>
      </c>
      <c r="F1583" s="7">
        <v>44778</v>
      </c>
      <c r="G1583" s="4"/>
      <c r="H1583">
        <v>1031</v>
      </c>
      <c r="I1583" t="str">
        <f>TRIM(shipments[[#This Row],[Geography]])</f>
        <v>USA</v>
      </c>
      <c r="J1583">
        <f>shipments[[#This Row],[Boxes]]*_xlfn.XLOOKUP(shipments[[#This Row],[Product]],products[Product], products[Cost per box])</f>
        <v>7711.88</v>
      </c>
    </row>
    <row r="1584" spans="3:10" x14ac:dyDescent="0.3">
      <c r="C1584" t="s">
        <v>95</v>
      </c>
      <c r="D1584" t="s">
        <v>39</v>
      </c>
      <c r="E1584" t="s">
        <v>29</v>
      </c>
      <c r="F1584" s="7">
        <v>45127</v>
      </c>
      <c r="G1584" s="4">
        <v>11144</v>
      </c>
      <c r="H1584">
        <v>697</v>
      </c>
      <c r="I1584" t="str">
        <f>TRIM(shipments[[#This Row],[Geography]])</f>
        <v>UK</v>
      </c>
      <c r="J1584">
        <f>shipments[[#This Row],[Boxes]]*_xlfn.XLOOKUP(shipments[[#This Row],[Product]],products[Product], products[Cost per box])</f>
        <v>4739.5999999999995</v>
      </c>
    </row>
    <row r="1585" spans="3:10" x14ac:dyDescent="0.3">
      <c r="C1585" t="s">
        <v>8</v>
      </c>
      <c r="D1585" t="s">
        <v>115</v>
      </c>
      <c r="E1585" t="s">
        <v>31</v>
      </c>
      <c r="F1585" s="7">
        <v>44723</v>
      </c>
      <c r="G1585" s="4">
        <v>7154</v>
      </c>
      <c r="H1585">
        <v>390</v>
      </c>
      <c r="I1585" t="str">
        <f>TRIM(shipments[[#This Row],[Geography]])</f>
        <v>Australia</v>
      </c>
      <c r="J1585">
        <f>shipments[[#This Row],[Boxes]]*_xlfn.XLOOKUP(shipments[[#This Row],[Product]],products[Product], products[Cost per box])</f>
        <v>1076.3999999999999</v>
      </c>
    </row>
    <row r="1586" spans="3:10" x14ac:dyDescent="0.3">
      <c r="C1586" t="s">
        <v>94</v>
      </c>
      <c r="D1586" t="s">
        <v>36</v>
      </c>
      <c r="E1586" t="s">
        <v>24</v>
      </c>
      <c r="F1586" s="7">
        <v>44943</v>
      </c>
      <c r="G1586" s="4">
        <v>18970</v>
      </c>
      <c r="H1586">
        <v>703</v>
      </c>
      <c r="I1586" t="str">
        <f>TRIM(shipments[[#This Row],[Geography]])</f>
        <v>Canada</v>
      </c>
      <c r="J1586">
        <f>shipments[[#This Row],[Boxes]]*_xlfn.XLOOKUP(shipments[[#This Row],[Product]],products[Product], products[Cost per box])</f>
        <v>7388.53</v>
      </c>
    </row>
    <row r="1587" spans="3:10" x14ac:dyDescent="0.3">
      <c r="C1587" t="s">
        <v>72</v>
      </c>
      <c r="D1587" t="s">
        <v>37</v>
      </c>
      <c r="E1587" t="s">
        <v>14</v>
      </c>
      <c r="F1587" s="7">
        <v>44992</v>
      </c>
      <c r="G1587" s="4">
        <v>14091</v>
      </c>
      <c r="H1587">
        <v>705</v>
      </c>
      <c r="I1587" t="str">
        <f>TRIM(shipments[[#This Row],[Geography]])</f>
        <v>New Zealand</v>
      </c>
      <c r="J1587">
        <f>shipments[[#This Row],[Boxes]]*_xlfn.XLOOKUP(shipments[[#This Row],[Product]],products[Product], products[Cost per box])</f>
        <v>5273.4000000000005</v>
      </c>
    </row>
    <row r="1588" spans="3:10" x14ac:dyDescent="0.3">
      <c r="C1588" t="s">
        <v>69</v>
      </c>
      <c r="D1588" t="s">
        <v>36</v>
      </c>
      <c r="E1588" t="s">
        <v>20</v>
      </c>
      <c r="F1588" s="7">
        <v>45118</v>
      </c>
      <c r="G1588" s="4">
        <v>6979</v>
      </c>
      <c r="H1588">
        <v>900</v>
      </c>
      <c r="I1588" t="str">
        <f>TRIM(shipments[[#This Row],[Geography]])</f>
        <v>Canada</v>
      </c>
      <c r="J1588">
        <f>shipments[[#This Row],[Boxes]]*_xlfn.XLOOKUP(shipments[[#This Row],[Product]],products[Product], products[Cost per box])</f>
        <v>3312</v>
      </c>
    </row>
    <row r="1589" spans="3:10" x14ac:dyDescent="0.3">
      <c r="C1589" t="s">
        <v>9</v>
      </c>
      <c r="D1589" t="s">
        <v>103</v>
      </c>
      <c r="E1589" t="s">
        <v>27</v>
      </c>
      <c r="F1589" s="7">
        <v>44714</v>
      </c>
      <c r="G1589" s="4">
        <v>3829</v>
      </c>
      <c r="H1589">
        <v>494</v>
      </c>
      <c r="I1589" t="str">
        <f>TRIM(shipments[[#This Row],[Geography]])</f>
        <v>Canada</v>
      </c>
      <c r="J1589">
        <f>shipments[[#This Row],[Boxes]]*_xlfn.XLOOKUP(shipments[[#This Row],[Product]],products[Product], products[Cost per box])</f>
        <v>4727.58</v>
      </c>
    </row>
    <row r="1590" spans="3:10" x14ac:dyDescent="0.3">
      <c r="C1590" t="s">
        <v>7</v>
      </c>
      <c r="D1590" t="s">
        <v>37</v>
      </c>
      <c r="E1590" t="s">
        <v>25</v>
      </c>
      <c r="F1590" s="7">
        <v>45154</v>
      </c>
      <c r="G1590" s="4">
        <v>18088</v>
      </c>
      <c r="H1590">
        <v>103</v>
      </c>
      <c r="I1590" t="str">
        <f>TRIM(shipments[[#This Row],[Geography]])</f>
        <v>New Zealand</v>
      </c>
      <c r="J1590">
        <f>shipments[[#This Row],[Boxes]]*_xlfn.XLOOKUP(shipments[[#This Row],[Product]],products[Product], products[Cost per box])</f>
        <v>662.29</v>
      </c>
    </row>
    <row r="1591" spans="3:10" x14ac:dyDescent="0.3">
      <c r="C1591" t="s">
        <v>3</v>
      </c>
      <c r="D1591" t="s">
        <v>111</v>
      </c>
      <c r="E1591" t="s">
        <v>26</v>
      </c>
      <c r="F1591" s="7">
        <v>44656</v>
      </c>
      <c r="G1591" s="4">
        <v>4095</v>
      </c>
      <c r="H1591">
        <v>637</v>
      </c>
      <c r="I1591" t="str">
        <f>TRIM(shipments[[#This Row],[Geography]])</f>
        <v>New Zealand</v>
      </c>
      <c r="J1591">
        <f>shipments[[#This Row],[Boxes]]*_xlfn.XLOOKUP(shipments[[#This Row],[Product]],products[Product], products[Cost per box])</f>
        <v>7905.17</v>
      </c>
    </row>
    <row r="1592" spans="3:10" x14ac:dyDescent="0.3">
      <c r="C1592" t="s">
        <v>6</v>
      </c>
      <c r="D1592" t="s">
        <v>34</v>
      </c>
      <c r="E1592" t="s">
        <v>29</v>
      </c>
      <c r="F1592" s="7">
        <v>45125</v>
      </c>
      <c r="G1592" s="4">
        <v>6055</v>
      </c>
      <c r="H1592">
        <v>66</v>
      </c>
      <c r="I1592" t="str">
        <f>TRIM(shipments[[#This Row],[Geography]])</f>
        <v>India</v>
      </c>
      <c r="J1592">
        <f>shipments[[#This Row],[Boxes]]*_xlfn.XLOOKUP(shipments[[#This Row],[Product]],products[Product], products[Cost per box])</f>
        <v>448.8</v>
      </c>
    </row>
    <row r="1593" spans="3:10" x14ac:dyDescent="0.3">
      <c r="C1593" t="s">
        <v>92</v>
      </c>
      <c r="D1593" t="s">
        <v>34</v>
      </c>
      <c r="E1593" t="s">
        <v>33</v>
      </c>
      <c r="F1593" s="7">
        <v>45134</v>
      </c>
      <c r="G1593" s="4"/>
      <c r="H1593">
        <v>243</v>
      </c>
      <c r="I1593" t="str">
        <f>TRIM(shipments[[#This Row],[Geography]])</f>
        <v>India</v>
      </c>
      <c r="J1593">
        <f>shipments[[#This Row],[Boxes]]*_xlfn.XLOOKUP(shipments[[#This Row],[Product]],products[Product], products[Cost per box])</f>
        <v>643.94999999999993</v>
      </c>
    </row>
    <row r="1594" spans="3:10" x14ac:dyDescent="0.3">
      <c r="C1594" t="s">
        <v>91</v>
      </c>
      <c r="D1594" t="s">
        <v>39</v>
      </c>
      <c r="E1594" t="s">
        <v>32</v>
      </c>
      <c r="F1594" s="7">
        <v>45056</v>
      </c>
      <c r="G1594" s="4">
        <v>1106</v>
      </c>
      <c r="H1594">
        <v>45</v>
      </c>
      <c r="I1594" t="str">
        <f>TRIM(shipments[[#This Row],[Geography]])</f>
        <v>UK</v>
      </c>
      <c r="J1594">
        <f>shipments[[#This Row],[Boxes]]*_xlfn.XLOOKUP(shipments[[#This Row],[Product]],products[Product], products[Cost per box])</f>
        <v>149.4</v>
      </c>
    </row>
    <row r="1595" spans="3:10" x14ac:dyDescent="0.3">
      <c r="C1595" t="s">
        <v>91</v>
      </c>
      <c r="D1595" t="s">
        <v>35</v>
      </c>
      <c r="E1595" t="s">
        <v>19</v>
      </c>
      <c r="F1595" s="7">
        <v>44950</v>
      </c>
      <c r="G1595" s="4">
        <v>5880</v>
      </c>
      <c r="H1595">
        <v>863</v>
      </c>
      <c r="I1595" t="str">
        <f>TRIM(shipments[[#This Row],[Geography]])</f>
        <v>USA</v>
      </c>
      <c r="J1595">
        <f>shipments[[#This Row],[Boxes]]*_xlfn.XLOOKUP(shipments[[#This Row],[Product]],products[Product], products[Cost per box])</f>
        <v>6670.9900000000007</v>
      </c>
    </row>
    <row r="1596" spans="3:10" x14ac:dyDescent="0.3">
      <c r="C1596" t="s">
        <v>64</v>
      </c>
      <c r="D1596" t="s">
        <v>39</v>
      </c>
      <c r="E1596" t="s">
        <v>19</v>
      </c>
      <c r="F1596" s="7">
        <v>44882</v>
      </c>
      <c r="G1596" s="4">
        <v>5887</v>
      </c>
      <c r="H1596">
        <v>65</v>
      </c>
      <c r="I1596" t="str">
        <f>TRIM(shipments[[#This Row],[Geography]])</f>
        <v>UK</v>
      </c>
      <c r="J1596">
        <f>shipments[[#This Row],[Boxes]]*_xlfn.XLOOKUP(shipments[[#This Row],[Product]],products[Product], products[Cost per box])</f>
        <v>502.45000000000005</v>
      </c>
    </row>
    <row r="1597" spans="3:10" x14ac:dyDescent="0.3">
      <c r="C1597" t="s">
        <v>64</v>
      </c>
      <c r="D1597" t="s">
        <v>98</v>
      </c>
      <c r="E1597" t="s">
        <v>20</v>
      </c>
      <c r="F1597" s="7">
        <v>44812</v>
      </c>
      <c r="G1597" s="4">
        <v>10115</v>
      </c>
      <c r="H1597">
        <v>31</v>
      </c>
      <c r="I1597" t="str">
        <f>TRIM(shipments[[#This Row],[Geography]])</f>
        <v>UK</v>
      </c>
      <c r="J1597">
        <f>shipments[[#This Row],[Boxes]]*_xlfn.XLOOKUP(shipments[[#This Row],[Product]],products[Product], products[Cost per box])</f>
        <v>114.08</v>
      </c>
    </row>
    <row r="1598" spans="3:10" x14ac:dyDescent="0.3">
      <c r="C1598" t="s">
        <v>74</v>
      </c>
      <c r="D1598" t="s">
        <v>104</v>
      </c>
      <c r="E1598" t="s">
        <v>25</v>
      </c>
      <c r="F1598" s="7">
        <v>44891</v>
      </c>
      <c r="G1598" s="4">
        <v>6664</v>
      </c>
      <c r="H1598">
        <v>866</v>
      </c>
      <c r="I1598" t="str">
        <f>TRIM(shipments[[#This Row],[Geography]])</f>
        <v>Australia</v>
      </c>
      <c r="J1598">
        <f>shipments[[#This Row],[Boxes]]*_xlfn.XLOOKUP(shipments[[#This Row],[Product]],products[Product], products[Cost per box])</f>
        <v>5568.38</v>
      </c>
    </row>
    <row r="1599" spans="3:10" x14ac:dyDescent="0.3">
      <c r="C1599" t="s">
        <v>68</v>
      </c>
      <c r="D1599" t="s">
        <v>38</v>
      </c>
      <c r="E1599" t="s">
        <v>21</v>
      </c>
      <c r="F1599" s="7">
        <v>44977</v>
      </c>
      <c r="G1599" s="4"/>
      <c r="H1599">
        <v>467</v>
      </c>
      <c r="I1599" t="str">
        <f>TRIM(shipments[[#This Row],[Geography]])</f>
        <v>Australia</v>
      </c>
      <c r="J1599">
        <f>shipments[[#This Row],[Boxes]]*_xlfn.XLOOKUP(shipments[[#This Row],[Product]],products[Product], products[Cost per box])</f>
        <v>3838.7400000000002</v>
      </c>
    </row>
    <row r="1600" spans="3:10" x14ac:dyDescent="0.3">
      <c r="C1600" t="s">
        <v>64</v>
      </c>
      <c r="D1600" t="s">
        <v>98</v>
      </c>
      <c r="E1600" t="s">
        <v>32</v>
      </c>
      <c r="F1600" s="7">
        <v>44818</v>
      </c>
      <c r="G1600" s="4">
        <v>8379</v>
      </c>
      <c r="H1600">
        <v>39</v>
      </c>
      <c r="I1600" t="str">
        <f>TRIM(shipments[[#This Row],[Geography]])</f>
        <v>UK</v>
      </c>
      <c r="J1600">
        <f>shipments[[#This Row],[Boxes]]*_xlfn.XLOOKUP(shipments[[#This Row],[Product]],products[Product], products[Cost per box])</f>
        <v>129.47999999999999</v>
      </c>
    </row>
    <row r="1601" spans="3:10" x14ac:dyDescent="0.3">
      <c r="C1601" t="s">
        <v>2</v>
      </c>
      <c r="D1601" t="s">
        <v>38</v>
      </c>
      <c r="E1601" t="s">
        <v>21</v>
      </c>
      <c r="F1601" s="7">
        <v>45035</v>
      </c>
      <c r="G1601" s="4">
        <v>3199</v>
      </c>
      <c r="H1601">
        <v>42</v>
      </c>
      <c r="I1601" t="str">
        <f>TRIM(shipments[[#This Row],[Geography]])</f>
        <v>Australia</v>
      </c>
      <c r="J1601">
        <f>shipments[[#This Row],[Boxes]]*_xlfn.XLOOKUP(shipments[[#This Row],[Product]],products[Product], products[Cost per box])</f>
        <v>345.24</v>
      </c>
    </row>
    <row r="1602" spans="3:10" x14ac:dyDescent="0.3">
      <c r="C1602" t="s">
        <v>72</v>
      </c>
      <c r="D1602" t="s">
        <v>36</v>
      </c>
      <c r="E1602" t="s">
        <v>27</v>
      </c>
      <c r="F1602" s="7">
        <v>44945</v>
      </c>
      <c r="G1602" s="4">
        <v>12033</v>
      </c>
      <c r="H1602">
        <v>87</v>
      </c>
      <c r="I1602" t="str">
        <f>TRIM(shipments[[#This Row],[Geography]])</f>
        <v>Canada</v>
      </c>
      <c r="J1602">
        <f>shipments[[#This Row],[Boxes]]*_xlfn.XLOOKUP(shipments[[#This Row],[Product]],products[Product], products[Cost per box])</f>
        <v>832.59</v>
      </c>
    </row>
    <row r="1603" spans="3:10" x14ac:dyDescent="0.3">
      <c r="C1603" t="s">
        <v>68</v>
      </c>
      <c r="D1603" t="s">
        <v>102</v>
      </c>
      <c r="E1603" t="s">
        <v>19</v>
      </c>
      <c r="F1603" s="7">
        <v>44916</v>
      </c>
      <c r="G1603" s="4">
        <v>1400</v>
      </c>
      <c r="H1603">
        <v>245</v>
      </c>
      <c r="I1603" t="str">
        <f>TRIM(shipments[[#This Row],[Geography]])</f>
        <v>New Zealand</v>
      </c>
      <c r="J1603">
        <f>shipments[[#This Row],[Boxes]]*_xlfn.XLOOKUP(shipments[[#This Row],[Product]],products[Product], products[Cost per box])</f>
        <v>1893.8500000000001</v>
      </c>
    </row>
    <row r="1604" spans="3:10" x14ac:dyDescent="0.3">
      <c r="C1604" t="s">
        <v>75</v>
      </c>
      <c r="D1604" t="s">
        <v>37</v>
      </c>
      <c r="E1604" t="s">
        <v>18</v>
      </c>
      <c r="F1604" s="7">
        <v>45085</v>
      </c>
      <c r="G1604" s="4">
        <v>4676</v>
      </c>
      <c r="H1604">
        <v>119</v>
      </c>
      <c r="I1604" t="str">
        <f>TRIM(shipments[[#This Row],[Geography]])</f>
        <v>New Zealand</v>
      </c>
      <c r="J1604">
        <f>shipments[[#This Row],[Boxes]]*_xlfn.XLOOKUP(shipments[[#This Row],[Product]],products[Product], products[Cost per box])</f>
        <v>1182.8599999999999</v>
      </c>
    </row>
    <row r="1605" spans="3:10" x14ac:dyDescent="0.3">
      <c r="C1605" t="s">
        <v>74</v>
      </c>
      <c r="D1605" t="s">
        <v>34</v>
      </c>
      <c r="E1605" t="s">
        <v>16</v>
      </c>
      <c r="F1605" s="7">
        <v>45124</v>
      </c>
      <c r="G1605" s="4">
        <v>805</v>
      </c>
      <c r="H1605">
        <v>276</v>
      </c>
      <c r="I1605" t="str">
        <f>TRIM(shipments[[#This Row],[Geography]])</f>
        <v>India</v>
      </c>
      <c r="J1605">
        <f>shipments[[#This Row],[Boxes]]*_xlfn.XLOOKUP(shipments[[#This Row],[Product]],products[Product], products[Cost per box])</f>
        <v>1578.72</v>
      </c>
    </row>
    <row r="1606" spans="3:10" x14ac:dyDescent="0.3">
      <c r="C1606" t="s">
        <v>71</v>
      </c>
      <c r="D1606" t="s">
        <v>35</v>
      </c>
      <c r="E1606" t="s">
        <v>4</v>
      </c>
      <c r="F1606" s="7">
        <v>45161</v>
      </c>
      <c r="G1606" s="4">
        <v>5383</v>
      </c>
      <c r="H1606">
        <v>150</v>
      </c>
      <c r="I1606" t="str">
        <f>TRIM(shipments[[#This Row],[Geography]])</f>
        <v>USA</v>
      </c>
      <c r="J1606">
        <f>shipments[[#This Row],[Boxes]]*_xlfn.XLOOKUP(shipments[[#This Row],[Product]],products[Product], products[Cost per box])</f>
        <v>772.5</v>
      </c>
    </row>
    <row r="1607" spans="3:10" x14ac:dyDescent="0.3">
      <c r="C1607" t="s">
        <v>68</v>
      </c>
      <c r="D1607" t="s">
        <v>36</v>
      </c>
      <c r="E1607" t="s">
        <v>23</v>
      </c>
      <c r="F1607" s="7">
        <v>45019</v>
      </c>
      <c r="G1607" s="4">
        <v>9331</v>
      </c>
      <c r="H1607">
        <v>389</v>
      </c>
      <c r="I1607" t="str">
        <f>TRIM(shipments[[#This Row],[Geography]])</f>
        <v>Canada</v>
      </c>
      <c r="J1607">
        <f>shipments[[#This Row],[Boxes]]*_xlfn.XLOOKUP(shipments[[#This Row],[Product]],products[Product], products[Cost per box])</f>
        <v>1843.8600000000001</v>
      </c>
    </row>
    <row r="1608" spans="3:10" x14ac:dyDescent="0.3">
      <c r="C1608" t="s">
        <v>2</v>
      </c>
      <c r="D1608" t="s">
        <v>113</v>
      </c>
      <c r="E1608" t="s">
        <v>14</v>
      </c>
      <c r="F1608" s="7">
        <v>44833</v>
      </c>
      <c r="G1608" s="4">
        <v>2730</v>
      </c>
      <c r="H1608">
        <v>678</v>
      </c>
      <c r="I1608" t="str">
        <f>TRIM(shipments[[#This Row],[Geography]])</f>
        <v>New Zealand</v>
      </c>
      <c r="J1608">
        <f>shipments[[#This Row],[Boxes]]*_xlfn.XLOOKUP(shipments[[#This Row],[Product]],products[Product], products[Cost per box])</f>
        <v>5071.4400000000005</v>
      </c>
    </row>
    <row r="1609" spans="3:10" x14ac:dyDescent="0.3">
      <c r="C1609" t="s">
        <v>7</v>
      </c>
      <c r="D1609" t="s">
        <v>104</v>
      </c>
      <c r="E1609" t="s">
        <v>27</v>
      </c>
      <c r="F1609" s="7">
        <v>44813</v>
      </c>
      <c r="G1609" s="4">
        <v>4704</v>
      </c>
      <c r="H1609">
        <v>345</v>
      </c>
      <c r="I1609" t="str">
        <f>TRIM(shipments[[#This Row],[Geography]])</f>
        <v>Australia</v>
      </c>
      <c r="J1609">
        <f>shipments[[#This Row],[Boxes]]*_xlfn.XLOOKUP(shipments[[#This Row],[Product]],products[Product], products[Cost per box])</f>
        <v>3301.65</v>
      </c>
    </row>
    <row r="1610" spans="3:10" x14ac:dyDescent="0.3">
      <c r="C1610" t="s">
        <v>6</v>
      </c>
      <c r="D1610" t="s">
        <v>115</v>
      </c>
      <c r="E1610" t="s">
        <v>21</v>
      </c>
      <c r="F1610" s="7">
        <v>44685</v>
      </c>
      <c r="G1610" s="4">
        <v>3724</v>
      </c>
      <c r="H1610">
        <v>282</v>
      </c>
      <c r="I1610" t="str">
        <f>TRIM(shipments[[#This Row],[Geography]])</f>
        <v>Australia</v>
      </c>
      <c r="J1610">
        <f>shipments[[#This Row],[Boxes]]*_xlfn.XLOOKUP(shipments[[#This Row],[Product]],products[Product], products[Cost per box])</f>
        <v>2318.04</v>
      </c>
    </row>
    <row r="1611" spans="3:10" x14ac:dyDescent="0.3">
      <c r="C1611" t="s">
        <v>8</v>
      </c>
      <c r="D1611" t="s">
        <v>100</v>
      </c>
      <c r="E1611" t="s">
        <v>24</v>
      </c>
      <c r="F1611" s="7">
        <v>44722</v>
      </c>
      <c r="G1611" s="4">
        <v>6062</v>
      </c>
      <c r="H1611">
        <v>672</v>
      </c>
      <c r="I1611" t="str">
        <f>TRIM(shipments[[#This Row],[Geography]])</f>
        <v>India</v>
      </c>
      <c r="J1611">
        <f>shipments[[#This Row],[Boxes]]*_xlfn.XLOOKUP(shipments[[#This Row],[Product]],products[Product], products[Cost per box])</f>
        <v>7062.72</v>
      </c>
    </row>
    <row r="1612" spans="3:10" x14ac:dyDescent="0.3">
      <c r="C1612" t="s">
        <v>75</v>
      </c>
      <c r="D1612" t="s">
        <v>101</v>
      </c>
      <c r="E1612" t="s">
        <v>32</v>
      </c>
      <c r="F1612" s="7">
        <v>44807</v>
      </c>
      <c r="G1612" s="4">
        <v>2149</v>
      </c>
      <c r="H1612">
        <v>129</v>
      </c>
      <c r="I1612" t="str">
        <f>TRIM(shipments[[#This Row],[Geography]])</f>
        <v>USA</v>
      </c>
      <c r="J1612">
        <f>shipments[[#This Row],[Boxes]]*_xlfn.XLOOKUP(shipments[[#This Row],[Product]],products[Product], products[Cost per box])</f>
        <v>428.28</v>
      </c>
    </row>
    <row r="1613" spans="3:10" x14ac:dyDescent="0.3">
      <c r="C1613" t="s">
        <v>71</v>
      </c>
      <c r="D1613" t="s">
        <v>38</v>
      </c>
      <c r="E1613" t="s">
        <v>27</v>
      </c>
      <c r="F1613" s="7">
        <v>45061</v>
      </c>
      <c r="G1613" s="4">
        <v>630</v>
      </c>
      <c r="H1613">
        <v>23</v>
      </c>
      <c r="I1613" t="str">
        <f>TRIM(shipments[[#This Row],[Geography]])</f>
        <v>Australia</v>
      </c>
      <c r="J1613">
        <f>shipments[[#This Row],[Boxes]]*_xlfn.XLOOKUP(shipments[[#This Row],[Product]],products[Product], products[Cost per box])</f>
        <v>220.11</v>
      </c>
    </row>
    <row r="1614" spans="3:10" x14ac:dyDescent="0.3">
      <c r="C1614" t="s">
        <v>91</v>
      </c>
      <c r="D1614" t="s">
        <v>36</v>
      </c>
      <c r="E1614" t="s">
        <v>21</v>
      </c>
      <c r="F1614" s="7">
        <v>45077</v>
      </c>
      <c r="G1614" s="4"/>
      <c r="H1614">
        <v>32</v>
      </c>
      <c r="I1614" t="str">
        <f>TRIM(shipments[[#This Row],[Geography]])</f>
        <v>Canada</v>
      </c>
      <c r="J1614">
        <f>shipments[[#This Row],[Boxes]]*_xlfn.XLOOKUP(shipments[[#This Row],[Product]],products[Product], products[Cost per box])</f>
        <v>263.04000000000002</v>
      </c>
    </row>
    <row r="1615" spans="3:10" x14ac:dyDescent="0.3">
      <c r="C1615" t="s">
        <v>94</v>
      </c>
      <c r="D1615" t="s">
        <v>35</v>
      </c>
      <c r="E1615" t="s">
        <v>20</v>
      </c>
      <c r="F1615" s="7">
        <v>44972</v>
      </c>
      <c r="G1615" s="4">
        <v>3374</v>
      </c>
      <c r="H1615">
        <v>243</v>
      </c>
      <c r="I1615" t="str">
        <f>TRIM(shipments[[#This Row],[Geography]])</f>
        <v>USA</v>
      </c>
      <c r="J1615">
        <f>shipments[[#This Row],[Boxes]]*_xlfn.XLOOKUP(shipments[[#This Row],[Product]],products[Product], products[Cost per box])</f>
        <v>894.24</v>
      </c>
    </row>
    <row r="1616" spans="3:10" x14ac:dyDescent="0.3">
      <c r="C1616" t="s">
        <v>68</v>
      </c>
      <c r="D1616" t="s">
        <v>34</v>
      </c>
      <c r="E1616" t="s">
        <v>20</v>
      </c>
      <c r="F1616" s="7">
        <v>45119</v>
      </c>
      <c r="G1616" s="4">
        <v>3696</v>
      </c>
      <c r="H1616">
        <v>723</v>
      </c>
      <c r="I1616" t="str">
        <f>TRIM(shipments[[#This Row],[Geography]])</f>
        <v>India</v>
      </c>
      <c r="J1616">
        <f>shipments[[#This Row],[Boxes]]*_xlfn.XLOOKUP(shipments[[#This Row],[Product]],products[Product], products[Cost per box])</f>
        <v>2660.6400000000003</v>
      </c>
    </row>
    <row r="1617" spans="3:10" x14ac:dyDescent="0.3">
      <c r="C1617" t="s">
        <v>8</v>
      </c>
      <c r="D1617" t="s">
        <v>106</v>
      </c>
      <c r="E1617" t="s">
        <v>19</v>
      </c>
      <c r="F1617" s="7">
        <v>44743</v>
      </c>
      <c r="G1617" s="4">
        <v>567</v>
      </c>
      <c r="H1617">
        <v>427</v>
      </c>
      <c r="I1617" t="str">
        <f>TRIM(shipments[[#This Row],[Geography]])</f>
        <v>USA</v>
      </c>
      <c r="J1617">
        <f>shipments[[#This Row],[Boxes]]*_xlfn.XLOOKUP(shipments[[#This Row],[Product]],products[Product], products[Cost per box])</f>
        <v>3300.71</v>
      </c>
    </row>
    <row r="1618" spans="3:10" x14ac:dyDescent="0.3">
      <c r="C1618" t="s">
        <v>75</v>
      </c>
      <c r="D1618" t="s">
        <v>35</v>
      </c>
      <c r="E1618" t="s">
        <v>20</v>
      </c>
      <c r="F1618" s="7">
        <v>45105</v>
      </c>
      <c r="G1618" s="4">
        <v>2884</v>
      </c>
      <c r="H1618">
        <v>206</v>
      </c>
      <c r="I1618" t="str">
        <f>TRIM(shipments[[#This Row],[Geography]])</f>
        <v>USA</v>
      </c>
      <c r="J1618">
        <f>shipments[[#This Row],[Boxes]]*_xlfn.XLOOKUP(shipments[[#This Row],[Product]],products[Product], products[Cost per box])</f>
        <v>758.08</v>
      </c>
    </row>
    <row r="1619" spans="3:10" x14ac:dyDescent="0.3">
      <c r="C1619" t="s">
        <v>75</v>
      </c>
      <c r="D1619" t="s">
        <v>36</v>
      </c>
      <c r="E1619" t="s">
        <v>19</v>
      </c>
      <c r="F1619" s="7">
        <v>44875</v>
      </c>
      <c r="G1619" s="4">
        <v>1127</v>
      </c>
      <c r="H1619">
        <v>849</v>
      </c>
      <c r="I1619" t="str">
        <f>TRIM(shipments[[#This Row],[Geography]])</f>
        <v>Canada</v>
      </c>
      <c r="J1619">
        <f>shipments[[#This Row],[Boxes]]*_xlfn.XLOOKUP(shipments[[#This Row],[Product]],products[Product], products[Cost per box])</f>
        <v>6562.77</v>
      </c>
    </row>
    <row r="1620" spans="3:10" x14ac:dyDescent="0.3">
      <c r="C1620" t="s">
        <v>66</v>
      </c>
      <c r="D1620" t="s">
        <v>102</v>
      </c>
      <c r="E1620" t="s">
        <v>27</v>
      </c>
      <c r="F1620" s="7">
        <v>44910</v>
      </c>
      <c r="G1620" s="4">
        <v>4200</v>
      </c>
      <c r="H1620">
        <v>263</v>
      </c>
      <c r="I1620" t="str">
        <f>TRIM(shipments[[#This Row],[Geography]])</f>
        <v>New Zealand</v>
      </c>
      <c r="J1620">
        <f>shipments[[#This Row],[Boxes]]*_xlfn.XLOOKUP(shipments[[#This Row],[Product]],products[Product], products[Cost per box])</f>
        <v>2516.91</v>
      </c>
    </row>
    <row r="1621" spans="3:10" x14ac:dyDescent="0.3">
      <c r="C1621" t="s">
        <v>8</v>
      </c>
      <c r="D1621" t="s">
        <v>38</v>
      </c>
      <c r="E1621" t="s">
        <v>29</v>
      </c>
      <c r="F1621" s="7">
        <v>44966</v>
      </c>
      <c r="G1621" s="4">
        <v>8946</v>
      </c>
      <c r="H1621">
        <v>154</v>
      </c>
      <c r="I1621" t="str">
        <f>TRIM(shipments[[#This Row],[Geography]])</f>
        <v>Australia</v>
      </c>
      <c r="J1621">
        <f>shipments[[#This Row],[Boxes]]*_xlfn.XLOOKUP(shipments[[#This Row],[Product]],products[Product], products[Cost per box])</f>
        <v>1047.2</v>
      </c>
    </row>
    <row r="1622" spans="3:10" x14ac:dyDescent="0.3">
      <c r="C1622" t="s">
        <v>10</v>
      </c>
      <c r="D1622" t="s">
        <v>37</v>
      </c>
      <c r="E1622" t="s">
        <v>26</v>
      </c>
      <c r="F1622" s="7">
        <v>45082</v>
      </c>
      <c r="G1622" s="4">
        <v>2863</v>
      </c>
      <c r="H1622">
        <v>103</v>
      </c>
      <c r="I1622" t="str">
        <f>TRIM(shipments[[#This Row],[Geography]])</f>
        <v>New Zealand</v>
      </c>
      <c r="J1622">
        <f>shipments[[#This Row],[Boxes]]*_xlfn.XLOOKUP(shipments[[#This Row],[Product]],products[Product], products[Cost per box])</f>
        <v>1278.23</v>
      </c>
    </row>
    <row r="1623" spans="3:10" x14ac:dyDescent="0.3">
      <c r="C1623" t="s">
        <v>75</v>
      </c>
      <c r="D1623" t="s">
        <v>104</v>
      </c>
      <c r="E1623" t="s">
        <v>25</v>
      </c>
      <c r="F1623" s="7">
        <v>44892</v>
      </c>
      <c r="G1623" s="4">
        <v>3822</v>
      </c>
      <c r="H1623">
        <v>415</v>
      </c>
      <c r="I1623" t="str">
        <f>TRIM(shipments[[#This Row],[Geography]])</f>
        <v>Australia</v>
      </c>
      <c r="J1623">
        <f>shipments[[#This Row],[Boxes]]*_xlfn.XLOOKUP(shipments[[#This Row],[Product]],products[Product], products[Cost per box])</f>
        <v>2668.45</v>
      </c>
    </row>
    <row r="1624" spans="3:10" x14ac:dyDescent="0.3">
      <c r="C1624" t="s">
        <v>2</v>
      </c>
      <c r="D1624" t="s">
        <v>105</v>
      </c>
      <c r="E1624" t="s">
        <v>4</v>
      </c>
      <c r="F1624" s="7">
        <v>44722</v>
      </c>
      <c r="G1624" s="4">
        <v>11242</v>
      </c>
      <c r="H1624">
        <v>141</v>
      </c>
      <c r="I1624" t="str">
        <f>TRIM(shipments[[#This Row],[Geography]])</f>
        <v>Canada</v>
      </c>
      <c r="J1624">
        <f>shipments[[#This Row],[Boxes]]*_xlfn.XLOOKUP(shipments[[#This Row],[Product]],products[Product], products[Cost per box])</f>
        <v>726.15000000000009</v>
      </c>
    </row>
    <row r="1625" spans="3:10" x14ac:dyDescent="0.3">
      <c r="C1625" t="s">
        <v>7</v>
      </c>
      <c r="D1625" t="s">
        <v>102</v>
      </c>
      <c r="E1625" t="s">
        <v>16</v>
      </c>
      <c r="F1625" s="7">
        <v>44895</v>
      </c>
      <c r="G1625" s="4">
        <v>322</v>
      </c>
      <c r="H1625">
        <v>354</v>
      </c>
      <c r="I1625" t="str">
        <f>TRIM(shipments[[#This Row],[Geography]])</f>
        <v>New Zealand</v>
      </c>
      <c r="J1625">
        <f>shipments[[#This Row],[Boxes]]*_xlfn.XLOOKUP(shipments[[#This Row],[Product]],products[Product], products[Cost per box])</f>
        <v>2024.8799999999999</v>
      </c>
    </row>
    <row r="1626" spans="3:10" x14ac:dyDescent="0.3">
      <c r="C1626" t="s">
        <v>93</v>
      </c>
      <c r="D1626" t="s">
        <v>35</v>
      </c>
      <c r="E1626" t="s">
        <v>21</v>
      </c>
      <c r="F1626" s="7">
        <v>45082</v>
      </c>
      <c r="G1626" s="4">
        <v>4648</v>
      </c>
      <c r="H1626">
        <v>435</v>
      </c>
      <c r="I1626" t="str">
        <f>TRIM(shipments[[#This Row],[Geography]])</f>
        <v>USA</v>
      </c>
      <c r="J1626">
        <f>shipments[[#This Row],[Boxes]]*_xlfn.XLOOKUP(shipments[[#This Row],[Product]],products[Product], products[Cost per box])</f>
        <v>3575.7000000000003</v>
      </c>
    </row>
    <row r="1627" spans="3:10" x14ac:dyDescent="0.3">
      <c r="C1627" t="s">
        <v>93</v>
      </c>
      <c r="D1627" t="s">
        <v>36</v>
      </c>
      <c r="E1627" t="s">
        <v>20</v>
      </c>
      <c r="F1627" s="7">
        <v>45161</v>
      </c>
      <c r="G1627" s="4">
        <v>3157</v>
      </c>
      <c r="H1627">
        <v>686</v>
      </c>
      <c r="I1627" t="str">
        <f>TRIM(shipments[[#This Row],[Geography]])</f>
        <v>Canada</v>
      </c>
      <c r="J1627">
        <f>shipments[[#This Row],[Boxes]]*_xlfn.XLOOKUP(shipments[[#This Row],[Product]],products[Product], products[Cost per box])</f>
        <v>2524.48</v>
      </c>
    </row>
    <row r="1628" spans="3:10" x14ac:dyDescent="0.3">
      <c r="C1628" t="s">
        <v>70</v>
      </c>
      <c r="D1628" t="s">
        <v>39</v>
      </c>
      <c r="E1628" t="s">
        <v>24</v>
      </c>
      <c r="F1628" s="7">
        <v>45133</v>
      </c>
      <c r="G1628" s="4">
        <v>77</v>
      </c>
      <c r="H1628">
        <v>213</v>
      </c>
      <c r="I1628" t="str">
        <f>TRIM(shipments[[#This Row],[Geography]])</f>
        <v>UK</v>
      </c>
      <c r="J1628">
        <f>shipments[[#This Row],[Boxes]]*_xlfn.XLOOKUP(shipments[[#This Row],[Product]],products[Product], products[Cost per box])</f>
        <v>2238.63</v>
      </c>
    </row>
    <row r="1629" spans="3:10" x14ac:dyDescent="0.3">
      <c r="C1629" t="s">
        <v>3</v>
      </c>
      <c r="D1629" t="s">
        <v>114</v>
      </c>
      <c r="E1629" t="s">
        <v>22</v>
      </c>
      <c r="F1629" s="7">
        <v>44855</v>
      </c>
      <c r="G1629" s="4">
        <v>1358</v>
      </c>
      <c r="H1629">
        <v>199</v>
      </c>
      <c r="I1629" t="str">
        <f>TRIM(shipments[[#This Row],[Geography]])</f>
        <v>Canada</v>
      </c>
      <c r="J1629">
        <f>shipments[[#This Row],[Boxes]]*_xlfn.XLOOKUP(shipments[[#This Row],[Product]],products[Product], products[Cost per box])</f>
        <v>2035.77</v>
      </c>
    </row>
    <row r="1630" spans="3:10" x14ac:dyDescent="0.3">
      <c r="C1630" t="s">
        <v>8</v>
      </c>
      <c r="D1630" t="s">
        <v>38</v>
      </c>
      <c r="E1630" t="s">
        <v>13</v>
      </c>
      <c r="F1630" s="7">
        <v>44703</v>
      </c>
      <c r="G1630" s="4"/>
      <c r="H1630">
        <v>327</v>
      </c>
      <c r="I1630" t="str">
        <f>TRIM(shipments[[#This Row],[Geography]])</f>
        <v>Australia</v>
      </c>
      <c r="J1630">
        <f>shipments[[#This Row],[Boxes]]*_xlfn.XLOOKUP(shipments[[#This Row],[Product]],products[Product], products[Cost per box])</f>
        <v>1720.02</v>
      </c>
    </row>
    <row r="1631" spans="3:10" x14ac:dyDescent="0.3">
      <c r="C1631" t="s">
        <v>94</v>
      </c>
      <c r="D1631" t="s">
        <v>36</v>
      </c>
      <c r="E1631" t="s">
        <v>23</v>
      </c>
      <c r="F1631" s="7">
        <v>45139</v>
      </c>
      <c r="G1631" s="4">
        <v>623</v>
      </c>
      <c r="H1631">
        <v>397</v>
      </c>
      <c r="I1631" t="str">
        <f>TRIM(shipments[[#This Row],[Geography]])</f>
        <v>Canada</v>
      </c>
      <c r="J1631">
        <f>shipments[[#This Row],[Boxes]]*_xlfn.XLOOKUP(shipments[[#This Row],[Product]],products[Product], products[Cost per box])</f>
        <v>1881.78</v>
      </c>
    </row>
    <row r="1632" spans="3:10" x14ac:dyDescent="0.3">
      <c r="C1632" t="s">
        <v>69</v>
      </c>
      <c r="D1632" t="s">
        <v>36</v>
      </c>
      <c r="E1632" t="s">
        <v>33</v>
      </c>
      <c r="F1632" s="7">
        <v>44945</v>
      </c>
      <c r="G1632" s="4">
        <v>3717</v>
      </c>
      <c r="H1632">
        <v>293</v>
      </c>
      <c r="I1632" t="str">
        <f>TRIM(shipments[[#This Row],[Geography]])</f>
        <v>Canada</v>
      </c>
      <c r="J1632">
        <f>shipments[[#This Row],[Boxes]]*_xlfn.XLOOKUP(shipments[[#This Row],[Product]],products[Product], products[Cost per box])</f>
        <v>776.44999999999993</v>
      </c>
    </row>
    <row r="1633" spans="3:10" x14ac:dyDescent="0.3">
      <c r="C1633" t="s">
        <v>9</v>
      </c>
      <c r="D1633" t="s">
        <v>37</v>
      </c>
      <c r="E1633" t="s">
        <v>30</v>
      </c>
      <c r="F1633" s="7">
        <v>44986</v>
      </c>
      <c r="G1633" s="4">
        <v>2576</v>
      </c>
      <c r="H1633">
        <v>739</v>
      </c>
      <c r="I1633" t="str">
        <f>TRIM(shipments[[#This Row],[Geography]])</f>
        <v>New Zealand</v>
      </c>
      <c r="J1633">
        <f>shipments[[#This Row],[Boxes]]*_xlfn.XLOOKUP(shipments[[#This Row],[Product]],products[Product], products[Cost per box])</f>
        <v>3724.56</v>
      </c>
    </row>
    <row r="1634" spans="3:10" x14ac:dyDescent="0.3">
      <c r="C1634" t="s">
        <v>68</v>
      </c>
      <c r="D1634" t="s">
        <v>35</v>
      </c>
      <c r="E1634" t="s">
        <v>30</v>
      </c>
      <c r="F1634" s="7">
        <v>45056</v>
      </c>
      <c r="G1634" s="4">
        <v>2737</v>
      </c>
      <c r="H1634">
        <v>333</v>
      </c>
      <c r="I1634" t="str">
        <f>TRIM(shipments[[#This Row],[Geography]])</f>
        <v>USA</v>
      </c>
      <c r="J1634">
        <f>shipments[[#This Row],[Boxes]]*_xlfn.XLOOKUP(shipments[[#This Row],[Product]],products[Product], products[Cost per box])</f>
        <v>1678.32</v>
      </c>
    </row>
    <row r="1635" spans="3:10" x14ac:dyDescent="0.3">
      <c r="C1635" t="s">
        <v>69</v>
      </c>
      <c r="D1635" t="s">
        <v>34</v>
      </c>
      <c r="E1635" t="s">
        <v>4</v>
      </c>
      <c r="F1635" s="7">
        <v>45117</v>
      </c>
      <c r="G1635" s="4"/>
      <c r="H1635">
        <v>121</v>
      </c>
      <c r="I1635" t="str">
        <f>TRIM(shipments[[#This Row],[Geography]])</f>
        <v>India</v>
      </c>
      <c r="J1635">
        <f>shipments[[#This Row],[Boxes]]*_xlfn.XLOOKUP(shipments[[#This Row],[Product]],products[Product], products[Cost per box])</f>
        <v>623.15000000000009</v>
      </c>
    </row>
    <row r="1636" spans="3:10" x14ac:dyDescent="0.3">
      <c r="C1636" t="s">
        <v>10</v>
      </c>
      <c r="D1636" t="s">
        <v>108</v>
      </c>
      <c r="E1636" t="s">
        <v>20</v>
      </c>
      <c r="F1636" s="7">
        <v>44868</v>
      </c>
      <c r="G1636" s="4">
        <v>5859</v>
      </c>
      <c r="H1636">
        <v>28</v>
      </c>
      <c r="I1636" t="str">
        <f>TRIM(shipments[[#This Row],[Geography]])</f>
        <v>USA</v>
      </c>
      <c r="J1636">
        <f>shipments[[#This Row],[Boxes]]*_xlfn.XLOOKUP(shipments[[#This Row],[Product]],products[Product], products[Cost per box])</f>
        <v>103.04</v>
      </c>
    </row>
    <row r="1637" spans="3:10" x14ac:dyDescent="0.3">
      <c r="C1637" t="s">
        <v>65</v>
      </c>
      <c r="D1637" t="s">
        <v>106</v>
      </c>
      <c r="E1637" t="s">
        <v>19</v>
      </c>
      <c r="F1637" s="7">
        <v>44905</v>
      </c>
      <c r="G1637" s="4">
        <v>4998</v>
      </c>
      <c r="H1637">
        <v>362</v>
      </c>
      <c r="I1637" t="str">
        <f>TRIM(shipments[[#This Row],[Geography]])</f>
        <v>USA</v>
      </c>
      <c r="J1637">
        <f>shipments[[#This Row],[Boxes]]*_xlfn.XLOOKUP(shipments[[#This Row],[Product]],products[Product], products[Cost per box])</f>
        <v>2798.26</v>
      </c>
    </row>
    <row r="1638" spans="3:10" x14ac:dyDescent="0.3">
      <c r="C1638" t="s">
        <v>68</v>
      </c>
      <c r="D1638" t="s">
        <v>39</v>
      </c>
      <c r="E1638" t="s">
        <v>32</v>
      </c>
      <c r="F1638" s="7">
        <v>45036</v>
      </c>
      <c r="G1638" s="4"/>
      <c r="H1638">
        <v>973</v>
      </c>
      <c r="I1638" t="str">
        <f>TRIM(shipments[[#This Row],[Geography]])</f>
        <v>UK</v>
      </c>
      <c r="J1638">
        <f>shipments[[#This Row],[Boxes]]*_xlfn.XLOOKUP(shipments[[#This Row],[Product]],products[Product], products[Cost per box])</f>
        <v>3230.3599999999997</v>
      </c>
    </row>
    <row r="1639" spans="3:10" x14ac:dyDescent="0.3">
      <c r="C1639" t="s">
        <v>72</v>
      </c>
      <c r="D1639" t="s">
        <v>35</v>
      </c>
      <c r="E1639" t="s">
        <v>28</v>
      </c>
      <c r="F1639" s="7">
        <v>44875</v>
      </c>
      <c r="G1639" s="4">
        <v>7392</v>
      </c>
      <c r="H1639">
        <v>1315</v>
      </c>
      <c r="I1639" t="str">
        <f>TRIM(shipments[[#This Row],[Geography]])</f>
        <v>USA</v>
      </c>
      <c r="J1639">
        <f>shipments[[#This Row],[Boxes]]*_xlfn.XLOOKUP(shipments[[#This Row],[Product]],products[Product], products[Cost per box])</f>
        <v>11085.449999999999</v>
      </c>
    </row>
    <row r="1640" spans="3:10" x14ac:dyDescent="0.3">
      <c r="C1640" t="s">
        <v>66</v>
      </c>
      <c r="D1640" t="s">
        <v>39</v>
      </c>
      <c r="E1640" t="s">
        <v>29</v>
      </c>
      <c r="F1640" s="7">
        <v>45154</v>
      </c>
      <c r="G1640" s="4">
        <v>3458</v>
      </c>
      <c r="H1640">
        <v>1049</v>
      </c>
      <c r="I1640" t="str">
        <f>TRIM(shipments[[#This Row],[Geography]])</f>
        <v>UK</v>
      </c>
      <c r="J1640">
        <f>shipments[[#This Row],[Boxes]]*_xlfn.XLOOKUP(shipments[[#This Row],[Product]],products[Product], products[Cost per box])</f>
        <v>7133.2</v>
      </c>
    </row>
    <row r="1641" spans="3:10" x14ac:dyDescent="0.3">
      <c r="C1641" t="s">
        <v>6</v>
      </c>
      <c r="D1641" t="s">
        <v>34</v>
      </c>
      <c r="E1641" t="s">
        <v>15</v>
      </c>
      <c r="F1641" s="7">
        <v>44891</v>
      </c>
      <c r="G1641" s="4">
        <v>1820</v>
      </c>
      <c r="H1641">
        <v>339</v>
      </c>
      <c r="I1641" t="str">
        <f>TRIM(shipments[[#This Row],[Geography]])</f>
        <v>India</v>
      </c>
      <c r="J1641">
        <f>shipments[[#This Row],[Boxes]]*_xlfn.XLOOKUP(shipments[[#This Row],[Product]],products[Product], products[Cost per box])</f>
        <v>1305.1500000000001</v>
      </c>
    </row>
    <row r="1642" spans="3:10" x14ac:dyDescent="0.3">
      <c r="C1642" t="s">
        <v>72</v>
      </c>
      <c r="D1642" t="s">
        <v>111</v>
      </c>
      <c r="E1642" t="s">
        <v>15</v>
      </c>
      <c r="F1642" s="7">
        <v>44784</v>
      </c>
      <c r="G1642" s="4">
        <v>3500</v>
      </c>
      <c r="H1642">
        <v>156</v>
      </c>
      <c r="I1642" t="str">
        <f>TRIM(shipments[[#This Row],[Geography]])</f>
        <v>New Zealand</v>
      </c>
      <c r="J1642">
        <f>shipments[[#This Row],[Boxes]]*_xlfn.XLOOKUP(shipments[[#This Row],[Product]],products[Product], products[Cost per box])</f>
        <v>600.6</v>
      </c>
    </row>
    <row r="1643" spans="3:10" x14ac:dyDescent="0.3">
      <c r="C1643" t="s">
        <v>64</v>
      </c>
      <c r="D1643" t="s">
        <v>37</v>
      </c>
      <c r="E1643" t="s">
        <v>27</v>
      </c>
      <c r="F1643" s="7">
        <v>45119</v>
      </c>
      <c r="G1643" s="4">
        <v>3248</v>
      </c>
      <c r="H1643">
        <v>196</v>
      </c>
      <c r="I1643" t="str">
        <f>TRIM(shipments[[#This Row],[Geography]])</f>
        <v>New Zealand</v>
      </c>
      <c r="J1643">
        <f>shipments[[#This Row],[Boxes]]*_xlfn.XLOOKUP(shipments[[#This Row],[Product]],products[Product], products[Cost per box])</f>
        <v>1875.72</v>
      </c>
    </row>
    <row r="1644" spans="3:10" x14ac:dyDescent="0.3">
      <c r="C1644" t="s">
        <v>68</v>
      </c>
      <c r="D1644" t="s">
        <v>34</v>
      </c>
      <c r="E1644" t="s">
        <v>31</v>
      </c>
      <c r="F1644" s="7">
        <v>45112</v>
      </c>
      <c r="G1644" s="4">
        <v>2688</v>
      </c>
      <c r="H1644">
        <v>923</v>
      </c>
      <c r="I1644" t="str">
        <f>TRIM(shipments[[#This Row],[Geography]])</f>
        <v>India</v>
      </c>
      <c r="J1644">
        <f>shipments[[#This Row],[Boxes]]*_xlfn.XLOOKUP(shipments[[#This Row],[Product]],products[Product], products[Cost per box])</f>
        <v>2547.48</v>
      </c>
    </row>
    <row r="1645" spans="3:10" x14ac:dyDescent="0.3">
      <c r="C1645" t="s">
        <v>10</v>
      </c>
      <c r="D1645" t="s">
        <v>108</v>
      </c>
      <c r="E1645" t="s">
        <v>25</v>
      </c>
      <c r="F1645" s="7">
        <v>44857</v>
      </c>
      <c r="G1645" s="4">
        <v>7518</v>
      </c>
      <c r="H1645">
        <v>218</v>
      </c>
      <c r="I1645" t="str">
        <f>TRIM(shipments[[#This Row],[Geography]])</f>
        <v>USA</v>
      </c>
      <c r="J1645">
        <f>shipments[[#This Row],[Boxes]]*_xlfn.XLOOKUP(shipments[[#This Row],[Product]],products[Product], products[Cost per box])</f>
        <v>1401.74</v>
      </c>
    </row>
    <row r="1646" spans="3:10" x14ac:dyDescent="0.3">
      <c r="C1646" t="s">
        <v>65</v>
      </c>
      <c r="D1646" t="s">
        <v>35</v>
      </c>
      <c r="E1646" t="s">
        <v>4</v>
      </c>
      <c r="F1646" s="7">
        <v>45148</v>
      </c>
      <c r="G1646" s="4">
        <v>371</v>
      </c>
      <c r="H1646">
        <v>664</v>
      </c>
      <c r="I1646" t="str">
        <f>TRIM(shipments[[#This Row],[Geography]])</f>
        <v>USA</v>
      </c>
      <c r="J1646">
        <f>shipments[[#This Row],[Boxes]]*_xlfn.XLOOKUP(shipments[[#This Row],[Product]],products[Product], products[Cost per box])</f>
        <v>3419.6000000000004</v>
      </c>
    </row>
    <row r="1647" spans="3:10" x14ac:dyDescent="0.3">
      <c r="C1647" t="s">
        <v>64</v>
      </c>
      <c r="D1647" t="s">
        <v>36</v>
      </c>
      <c r="E1647" t="s">
        <v>24</v>
      </c>
      <c r="F1647" s="7">
        <v>45111</v>
      </c>
      <c r="G1647" s="4">
        <v>13335</v>
      </c>
      <c r="H1647">
        <v>164</v>
      </c>
      <c r="I1647" t="str">
        <f>TRIM(shipments[[#This Row],[Geography]])</f>
        <v>Canada</v>
      </c>
      <c r="J1647">
        <f>shipments[[#This Row],[Boxes]]*_xlfn.XLOOKUP(shipments[[#This Row],[Product]],products[Product], products[Cost per box])</f>
        <v>1723.6399999999999</v>
      </c>
    </row>
    <row r="1648" spans="3:10" x14ac:dyDescent="0.3">
      <c r="C1648" t="s">
        <v>73</v>
      </c>
      <c r="D1648" t="s">
        <v>39</v>
      </c>
      <c r="E1648" t="s">
        <v>28</v>
      </c>
      <c r="F1648" s="7">
        <v>44944</v>
      </c>
      <c r="G1648" s="4">
        <v>8890</v>
      </c>
      <c r="H1648">
        <v>371</v>
      </c>
      <c r="I1648" t="str">
        <f>TRIM(shipments[[#This Row],[Geography]])</f>
        <v>UK</v>
      </c>
      <c r="J1648">
        <f>shipments[[#This Row],[Boxes]]*_xlfn.XLOOKUP(shipments[[#This Row],[Product]],products[Product], products[Cost per box])</f>
        <v>3127.5299999999997</v>
      </c>
    </row>
    <row r="1649" spans="3:10" x14ac:dyDescent="0.3">
      <c r="C1649" t="s">
        <v>64</v>
      </c>
      <c r="D1649" t="s">
        <v>112</v>
      </c>
      <c r="E1649" t="s">
        <v>25</v>
      </c>
      <c r="F1649" s="7">
        <v>44747</v>
      </c>
      <c r="G1649" s="4">
        <v>5117</v>
      </c>
      <c r="H1649">
        <v>364</v>
      </c>
      <c r="I1649" t="str">
        <f>TRIM(shipments[[#This Row],[Geography]])</f>
        <v>Australia</v>
      </c>
      <c r="J1649">
        <f>shipments[[#This Row],[Boxes]]*_xlfn.XLOOKUP(shipments[[#This Row],[Product]],products[Product], products[Cost per box])</f>
        <v>2340.52</v>
      </c>
    </row>
    <row r="1650" spans="3:10" x14ac:dyDescent="0.3">
      <c r="C1650" t="s">
        <v>66</v>
      </c>
      <c r="D1650" t="s">
        <v>104</v>
      </c>
      <c r="E1650" t="s">
        <v>32</v>
      </c>
      <c r="F1650" s="7">
        <v>44777</v>
      </c>
      <c r="G1650" s="4">
        <v>13678</v>
      </c>
      <c r="H1650">
        <v>757</v>
      </c>
      <c r="I1650" t="str">
        <f>TRIM(shipments[[#This Row],[Geography]])</f>
        <v>Australia</v>
      </c>
      <c r="J1650">
        <f>shipments[[#This Row],[Boxes]]*_xlfn.XLOOKUP(shipments[[#This Row],[Product]],products[Product], products[Cost per box])</f>
        <v>2513.2399999999998</v>
      </c>
    </row>
    <row r="1651" spans="3:10" x14ac:dyDescent="0.3">
      <c r="C1651" t="s">
        <v>68</v>
      </c>
      <c r="D1651" t="s">
        <v>107</v>
      </c>
      <c r="E1651" t="s">
        <v>24</v>
      </c>
      <c r="F1651" s="7">
        <v>44685</v>
      </c>
      <c r="G1651" s="4">
        <v>714</v>
      </c>
      <c r="H1651">
        <v>71</v>
      </c>
      <c r="I1651" t="str">
        <f>TRIM(shipments[[#This Row],[Geography]])</f>
        <v>UK</v>
      </c>
      <c r="J1651">
        <f>shipments[[#This Row],[Boxes]]*_xlfn.XLOOKUP(shipments[[#This Row],[Product]],products[Product], products[Cost per box])</f>
        <v>746.21</v>
      </c>
    </row>
    <row r="1652" spans="3:10" x14ac:dyDescent="0.3">
      <c r="C1652" t="s">
        <v>75</v>
      </c>
      <c r="D1652" t="s">
        <v>37</v>
      </c>
      <c r="E1652" t="s">
        <v>13</v>
      </c>
      <c r="F1652" s="7">
        <v>45041</v>
      </c>
      <c r="G1652" s="4"/>
      <c r="H1652">
        <v>106</v>
      </c>
      <c r="I1652" t="str">
        <f>TRIM(shipments[[#This Row],[Geography]])</f>
        <v>New Zealand</v>
      </c>
      <c r="J1652">
        <f>shipments[[#This Row],[Boxes]]*_xlfn.XLOOKUP(shipments[[#This Row],[Product]],products[Product], products[Cost per box])</f>
        <v>557.55999999999995</v>
      </c>
    </row>
    <row r="1653" spans="3:10" x14ac:dyDescent="0.3">
      <c r="C1653" t="s">
        <v>66</v>
      </c>
      <c r="D1653" t="s">
        <v>39</v>
      </c>
      <c r="E1653" t="s">
        <v>30</v>
      </c>
      <c r="F1653" s="7">
        <v>45022</v>
      </c>
      <c r="G1653" s="4">
        <v>5859</v>
      </c>
      <c r="H1653">
        <v>326</v>
      </c>
      <c r="I1653" t="str">
        <f>TRIM(shipments[[#This Row],[Geography]])</f>
        <v>UK</v>
      </c>
      <c r="J1653">
        <f>shipments[[#This Row],[Boxes]]*_xlfn.XLOOKUP(shipments[[#This Row],[Product]],products[Product], products[Cost per box])</f>
        <v>1643.04</v>
      </c>
    </row>
    <row r="1654" spans="3:10" x14ac:dyDescent="0.3">
      <c r="C1654" t="s">
        <v>73</v>
      </c>
      <c r="D1654" t="s">
        <v>100</v>
      </c>
      <c r="E1654" t="s">
        <v>31</v>
      </c>
      <c r="F1654" s="7">
        <v>44889</v>
      </c>
      <c r="G1654" s="4">
        <v>2765</v>
      </c>
      <c r="H1654">
        <v>560</v>
      </c>
      <c r="I1654" t="str">
        <f>TRIM(shipments[[#This Row],[Geography]])</f>
        <v>India</v>
      </c>
      <c r="J1654">
        <f>shipments[[#This Row],[Boxes]]*_xlfn.XLOOKUP(shipments[[#This Row],[Product]],products[Product], products[Cost per box])</f>
        <v>1545.6</v>
      </c>
    </row>
    <row r="1655" spans="3:10" x14ac:dyDescent="0.3">
      <c r="C1655" t="s">
        <v>66</v>
      </c>
      <c r="D1655" t="s">
        <v>111</v>
      </c>
      <c r="E1655" t="s">
        <v>19</v>
      </c>
      <c r="F1655" s="7">
        <v>44705</v>
      </c>
      <c r="G1655" s="4">
        <v>1057</v>
      </c>
      <c r="H1655">
        <v>594</v>
      </c>
      <c r="I1655" t="str">
        <f>TRIM(shipments[[#This Row],[Geography]])</f>
        <v>New Zealand</v>
      </c>
      <c r="J1655">
        <f>shipments[[#This Row],[Boxes]]*_xlfn.XLOOKUP(shipments[[#This Row],[Product]],products[Product], products[Cost per box])</f>
        <v>4591.62</v>
      </c>
    </row>
    <row r="1656" spans="3:10" x14ac:dyDescent="0.3">
      <c r="C1656" t="s">
        <v>66</v>
      </c>
      <c r="D1656" t="s">
        <v>38</v>
      </c>
      <c r="E1656" t="s">
        <v>24</v>
      </c>
      <c r="F1656" s="7">
        <v>45141</v>
      </c>
      <c r="G1656" s="4">
        <v>6622</v>
      </c>
      <c r="H1656">
        <v>265</v>
      </c>
      <c r="I1656" t="str">
        <f>TRIM(shipments[[#This Row],[Geography]])</f>
        <v>Australia</v>
      </c>
      <c r="J1656">
        <f>shipments[[#This Row],[Boxes]]*_xlfn.XLOOKUP(shipments[[#This Row],[Product]],products[Product], products[Cost per box])</f>
        <v>2785.15</v>
      </c>
    </row>
    <row r="1657" spans="3:10" x14ac:dyDescent="0.3">
      <c r="C1657" t="s">
        <v>3</v>
      </c>
      <c r="D1657" t="s">
        <v>38</v>
      </c>
      <c r="E1657" t="s">
        <v>4</v>
      </c>
      <c r="F1657" s="7">
        <v>44918</v>
      </c>
      <c r="G1657" s="4">
        <v>1015</v>
      </c>
      <c r="H1657">
        <v>411</v>
      </c>
      <c r="I1657" t="str">
        <f>TRIM(shipments[[#This Row],[Geography]])</f>
        <v>Australia</v>
      </c>
      <c r="J1657">
        <f>shipments[[#This Row],[Boxes]]*_xlfn.XLOOKUP(shipments[[#This Row],[Product]],products[Product], products[Cost per box])</f>
        <v>2116.65</v>
      </c>
    </row>
    <row r="1658" spans="3:10" x14ac:dyDescent="0.3">
      <c r="C1658" t="s">
        <v>7</v>
      </c>
      <c r="D1658" t="s">
        <v>34</v>
      </c>
      <c r="E1658" t="s">
        <v>24</v>
      </c>
      <c r="F1658" s="7">
        <v>44998</v>
      </c>
      <c r="G1658" s="4">
        <v>1519</v>
      </c>
      <c r="H1658">
        <v>499</v>
      </c>
      <c r="I1658" t="str">
        <f>TRIM(shipments[[#This Row],[Geography]])</f>
        <v>India</v>
      </c>
      <c r="J1658">
        <f>shipments[[#This Row],[Boxes]]*_xlfn.XLOOKUP(shipments[[#This Row],[Product]],products[Product], products[Cost per box])</f>
        <v>5244.49</v>
      </c>
    </row>
    <row r="1659" spans="3:10" x14ac:dyDescent="0.3">
      <c r="C1659" t="s">
        <v>6</v>
      </c>
      <c r="D1659" t="s">
        <v>34</v>
      </c>
      <c r="E1659" t="s">
        <v>29</v>
      </c>
      <c r="F1659" s="7">
        <v>44727</v>
      </c>
      <c r="G1659" s="4">
        <v>1596</v>
      </c>
      <c r="H1659">
        <v>417</v>
      </c>
      <c r="I1659" t="str">
        <f>TRIM(shipments[[#This Row],[Geography]])</f>
        <v>India</v>
      </c>
      <c r="J1659">
        <f>shipments[[#This Row],[Boxes]]*_xlfn.XLOOKUP(shipments[[#This Row],[Product]],products[Product], products[Cost per box])</f>
        <v>2835.6</v>
      </c>
    </row>
    <row r="1660" spans="3:10" x14ac:dyDescent="0.3">
      <c r="C1660" t="s">
        <v>64</v>
      </c>
      <c r="D1660" t="s">
        <v>107</v>
      </c>
      <c r="E1660" t="s">
        <v>31</v>
      </c>
      <c r="F1660" s="7">
        <v>44790</v>
      </c>
      <c r="G1660" s="4">
        <v>5005</v>
      </c>
      <c r="H1660">
        <v>902</v>
      </c>
      <c r="I1660" t="str">
        <f>TRIM(shipments[[#This Row],[Geography]])</f>
        <v>UK</v>
      </c>
      <c r="J1660">
        <f>shipments[[#This Row],[Boxes]]*_xlfn.XLOOKUP(shipments[[#This Row],[Product]],products[Product], products[Cost per box])</f>
        <v>2489.52</v>
      </c>
    </row>
    <row r="1661" spans="3:10" x14ac:dyDescent="0.3">
      <c r="C1661" t="s">
        <v>67</v>
      </c>
      <c r="D1661" t="s">
        <v>38</v>
      </c>
      <c r="E1661" t="s">
        <v>17</v>
      </c>
      <c r="F1661" s="7">
        <v>45117</v>
      </c>
      <c r="G1661" s="4">
        <v>10563</v>
      </c>
      <c r="H1661">
        <v>580</v>
      </c>
      <c r="I1661" t="str">
        <f>TRIM(shipments[[#This Row],[Geography]])</f>
        <v>Australia</v>
      </c>
      <c r="J1661">
        <f>shipments[[#This Row],[Boxes]]*_xlfn.XLOOKUP(shipments[[#This Row],[Product]],products[Product], products[Cost per box])</f>
        <v>3659.7999999999997</v>
      </c>
    </row>
    <row r="1662" spans="3:10" x14ac:dyDescent="0.3">
      <c r="C1662" t="s">
        <v>75</v>
      </c>
      <c r="D1662" t="s">
        <v>36</v>
      </c>
      <c r="E1662" t="s">
        <v>32</v>
      </c>
      <c r="F1662" s="7">
        <v>45064</v>
      </c>
      <c r="G1662" s="4">
        <v>3080</v>
      </c>
      <c r="H1662">
        <v>23</v>
      </c>
      <c r="I1662" t="str">
        <f>TRIM(shipments[[#This Row],[Geography]])</f>
        <v>Canada</v>
      </c>
      <c r="J1662">
        <f>shipments[[#This Row],[Boxes]]*_xlfn.XLOOKUP(shipments[[#This Row],[Product]],products[Product], products[Cost per box])</f>
        <v>76.36</v>
      </c>
    </row>
    <row r="1663" spans="3:10" x14ac:dyDescent="0.3">
      <c r="C1663" t="s">
        <v>74</v>
      </c>
      <c r="D1663" t="s">
        <v>115</v>
      </c>
      <c r="E1663" t="s">
        <v>18</v>
      </c>
      <c r="F1663" s="7">
        <v>44757</v>
      </c>
      <c r="G1663" s="4">
        <v>2387</v>
      </c>
      <c r="H1663">
        <v>158</v>
      </c>
      <c r="I1663" t="str">
        <f>TRIM(shipments[[#This Row],[Geography]])</f>
        <v>Australia</v>
      </c>
      <c r="J1663">
        <f>shipments[[#This Row],[Boxes]]*_xlfn.XLOOKUP(shipments[[#This Row],[Product]],products[Product], products[Cost per box])</f>
        <v>1570.52</v>
      </c>
    </row>
    <row r="1664" spans="3:10" x14ac:dyDescent="0.3">
      <c r="C1664" t="s">
        <v>72</v>
      </c>
      <c r="D1664" t="s">
        <v>99</v>
      </c>
      <c r="E1664" t="s">
        <v>30</v>
      </c>
      <c r="F1664" s="7">
        <v>44877</v>
      </c>
      <c r="G1664" s="4">
        <v>1008</v>
      </c>
      <c r="H1664">
        <v>190</v>
      </c>
      <c r="I1664" t="str">
        <f>TRIM(shipments[[#This Row],[Geography]])</f>
        <v>India</v>
      </c>
      <c r="J1664">
        <f>shipments[[#This Row],[Boxes]]*_xlfn.XLOOKUP(shipments[[#This Row],[Product]],products[Product], products[Cost per box])</f>
        <v>957.6</v>
      </c>
    </row>
    <row r="1665" spans="3:10" x14ac:dyDescent="0.3">
      <c r="C1665" t="s">
        <v>95</v>
      </c>
      <c r="D1665" t="s">
        <v>111</v>
      </c>
      <c r="E1665" t="s">
        <v>22</v>
      </c>
      <c r="F1665" s="7">
        <v>44683</v>
      </c>
      <c r="G1665" s="4">
        <v>5873</v>
      </c>
      <c r="H1665">
        <v>730</v>
      </c>
      <c r="I1665" t="str">
        <f>TRIM(shipments[[#This Row],[Geography]])</f>
        <v>New Zealand</v>
      </c>
      <c r="J1665">
        <f>shipments[[#This Row],[Boxes]]*_xlfn.XLOOKUP(shipments[[#This Row],[Product]],products[Product], products[Cost per box])</f>
        <v>7467.9000000000005</v>
      </c>
    </row>
    <row r="1666" spans="3:10" x14ac:dyDescent="0.3">
      <c r="C1666" t="s">
        <v>2</v>
      </c>
      <c r="D1666" t="s">
        <v>36</v>
      </c>
      <c r="E1666" t="s">
        <v>31</v>
      </c>
      <c r="F1666" s="7">
        <v>44949</v>
      </c>
      <c r="G1666" s="4">
        <v>14644</v>
      </c>
      <c r="H1666">
        <v>86</v>
      </c>
      <c r="I1666" t="str">
        <f>TRIM(shipments[[#This Row],[Geography]])</f>
        <v>Canada</v>
      </c>
      <c r="J1666">
        <f>shipments[[#This Row],[Boxes]]*_xlfn.XLOOKUP(shipments[[#This Row],[Product]],products[Product], products[Cost per box])</f>
        <v>237.35999999999999</v>
      </c>
    </row>
    <row r="1667" spans="3:10" x14ac:dyDescent="0.3">
      <c r="C1667" t="s">
        <v>75</v>
      </c>
      <c r="D1667" t="s">
        <v>37</v>
      </c>
      <c r="E1667" t="s">
        <v>17</v>
      </c>
      <c r="F1667" s="7">
        <v>45063</v>
      </c>
      <c r="G1667" s="4">
        <v>11662</v>
      </c>
      <c r="H1667">
        <v>816</v>
      </c>
      <c r="I1667" t="str">
        <f>TRIM(shipments[[#This Row],[Geography]])</f>
        <v>New Zealand</v>
      </c>
      <c r="J1667">
        <f>shipments[[#This Row],[Boxes]]*_xlfn.XLOOKUP(shipments[[#This Row],[Product]],products[Product], products[Cost per box])</f>
        <v>5148.96</v>
      </c>
    </row>
    <row r="1668" spans="3:10" x14ac:dyDescent="0.3">
      <c r="C1668" t="s">
        <v>64</v>
      </c>
      <c r="D1668" t="s">
        <v>38</v>
      </c>
      <c r="E1668" t="s">
        <v>13</v>
      </c>
      <c r="F1668" s="7">
        <v>44783</v>
      </c>
      <c r="G1668" s="4">
        <v>630</v>
      </c>
      <c r="H1668">
        <v>137</v>
      </c>
      <c r="I1668" t="str">
        <f>TRIM(shipments[[#This Row],[Geography]])</f>
        <v>Australia</v>
      </c>
      <c r="J1668">
        <f>shipments[[#This Row],[Boxes]]*_xlfn.XLOOKUP(shipments[[#This Row],[Product]],products[Product], products[Cost per box])</f>
        <v>720.62</v>
      </c>
    </row>
    <row r="1669" spans="3:10" x14ac:dyDescent="0.3">
      <c r="C1669" t="s">
        <v>6</v>
      </c>
      <c r="D1669" t="s">
        <v>34</v>
      </c>
      <c r="E1669" t="s">
        <v>19</v>
      </c>
      <c r="F1669" s="7">
        <v>45044</v>
      </c>
      <c r="G1669" s="4">
        <v>1148</v>
      </c>
      <c r="H1669">
        <v>849</v>
      </c>
      <c r="I1669" t="str">
        <f>TRIM(shipments[[#This Row],[Geography]])</f>
        <v>India</v>
      </c>
      <c r="J1669">
        <f>shipments[[#This Row],[Boxes]]*_xlfn.XLOOKUP(shipments[[#This Row],[Product]],products[Product], products[Cost per box])</f>
        <v>6562.77</v>
      </c>
    </row>
    <row r="1670" spans="3:10" x14ac:dyDescent="0.3">
      <c r="C1670" t="s">
        <v>3</v>
      </c>
      <c r="D1670" t="s">
        <v>38</v>
      </c>
      <c r="E1670" t="s">
        <v>24</v>
      </c>
      <c r="F1670" s="7">
        <v>45128</v>
      </c>
      <c r="G1670" s="4">
        <v>322</v>
      </c>
      <c r="H1670">
        <v>154</v>
      </c>
      <c r="I1670" t="str">
        <f>TRIM(shipments[[#This Row],[Geography]])</f>
        <v>Australia</v>
      </c>
      <c r="J1670">
        <f>shipments[[#This Row],[Boxes]]*_xlfn.XLOOKUP(shipments[[#This Row],[Product]],products[Product], products[Cost per box])</f>
        <v>1618.54</v>
      </c>
    </row>
    <row r="1671" spans="3:10" x14ac:dyDescent="0.3">
      <c r="C1671" t="s">
        <v>2</v>
      </c>
      <c r="D1671" t="s">
        <v>38</v>
      </c>
      <c r="E1671" t="s">
        <v>4</v>
      </c>
      <c r="F1671" s="7">
        <v>44960</v>
      </c>
      <c r="G1671" s="4">
        <v>1610</v>
      </c>
      <c r="H1671">
        <v>945</v>
      </c>
      <c r="I1671" t="str">
        <f>TRIM(shipments[[#This Row],[Geography]])</f>
        <v>Australia</v>
      </c>
      <c r="J1671">
        <f>shipments[[#This Row],[Boxes]]*_xlfn.XLOOKUP(shipments[[#This Row],[Product]],products[Product], products[Cost per box])</f>
        <v>4866.75</v>
      </c>
    </row>
    <row r="1672" spans="3:10" x14ac:dyDescent="0.3">
      <c r="C1672" t="s">
        <v>7</v>
      </c>
      <c r="D1672" t="s">
        <v>108</v>
      </c>
      <c r="E1672" t="s">
        <v>29</v>
      </c>
      <c r="F1672" s="7">
        <v>44691</v>
      </c>
      <c r="G1672" s="4">
        <v>1540</v>
      </c>
      <c r="H1672">
        <v>288</v>
      </c>
      <c r="I1672" t="str">
        <f>TRIM(shipments[[#This Row],[Geography]])</f>
        <v>USA</v>
      </c>
      <c r="J1672">
        <f>shipments[[#This Row],[Boxes]]*_xlfn.XLOOKUP(shipments[[#This Row],[Product]],products[Product], products[Cost per box])</f>
        <v>1958.3999999999999</v>
      </c>
    </row>
    <row r="1673" spans="3:10" x14ac:dyDescent="0.3">
      <c r="C1673" t="s">
        <v>70</v>
      </c>
      <c r="D1673" t="s">
        <v>106</v>
      </c>
      <c r="E1673" t="s">
        <v>33</v>
      </c>
      <c r="F1673" s="7">
        <v>44878</v>
      </c>
      <c r="G1673" s="4">
        <v>10185</v>
      </c>
      <c r="H1673">
        <v>276</v>
      </c>
      <c r="I1673" t="str">
        <f>TRIM(shipments[[#This Row],[Geography]])</f>
        <v>USA</v>
      </c>
      <c r="J1673">
        <f>shipments[[#This Row],[Boxes]]*_xlfn.XLOOKUP(shipments[[#This Row],[Product]],products[Product], products[Cost per box])</f>
        <v>731.4</v>
      </c>
    </row>
    <row r="1674" spans="3:10" x14ac:dyDescent="0.3">
      <c r="C1674" t="s">
        <v>5</v>
      </c>
      <c r="D1674" t="s">
        <v>115</v>
      </c>
      <c r="E1674" t="s">
        <v>15</v>
      </c>
      <c r="F1674" s="7">
        <v>44878</v>
      </c>
      <c r="G1674" s="4">
        <v>13881</v>
      </c>
      <c r="H1674">
        <v>368</v>
      </c>
      <c r="I1674" t="str">
        <f>TRIM(shipments[[#This Row],[Geography]])</f>
        <v>Australia</v>
      </c>
      <c r="J1674">
        <f>shipments[[#This Row],[Boxes]]*_xlfn.XLOOKUP(shipments[[#This Row],[Product]],products[Product], products[Cost per box])</f>
        <v>1416.8</v>
      </c>
    </row>
    <row r="1675" spans="3:10" x14ac:dyDescent="0.3">
      <c r="C1675" t="s">
        <v>8</v>
      </c>
      <c r="D1675" t="s">
        <v>109</v>
      </c>
      <c r="E1675" t="s">
        <v>27</v>
      </c>
      <c r="F1675" s="7">
        <v>44662</v>
      </c>
      <c r="G1675" s="4">
        <v>9226</v>
      </c>
      <c r="H1675">
        <v>322</v>
      </c>
      <c r="I1675" t="str">
        <f>TRIM(shipments[[#This Row],[Geography]])</f>
        <v>India</v>
      </c>
      <c r="J1675">
        <f>shipments[[#This Row],[Boxes]]*_xlfn.XLOOKUP(shipments[[#This Row],[Product]],products[Product], products[Cost per box])</f>
        <v>3081.54</v>
      </c>
    </row>
    <row r="1676" spans="3:10" x14ac:dyDescent="0.3">
      <c r="C1676" t="s">
        <v>74</v>
      </c>
      <c r="D1676" t="s">
        <v>39</v>
      </c>
      <c r="E1676" t="s">
        <v>16</v>
      </c>
      <c r="F1676" s="7">
        <v>45167</v>
      </c>
      <c r="G1676" s="4">
        <v>10962</v>
      </c>
      <c r="H1676">
        <v>168</v>
      </c>
      <c r="I1676" t="str">
        <f>TRIM(shipments[[#This Row],[Geography]])</f>
        <v>UK</v>
      </c>
      <c r="J1676">
        <f>shipments[[#This Row],[Boxes]]*_xlfn.XLOOKUP(shipments[[#This Row],[Product]],products[Product], products[Cost per box])</f>
        <v>960.95999999999992</v>
      </c>
    </row>
    <row r="1677" spans="3:10" x14ac:dyDescent="0.3">
      <c r="C1677" t="s">
        <v>2</v>
      </c>
      <c r="D1677" t="s">
        <v>36</v>
      </c>
      <c r="E1677" t="s">
        <v>25</v>
      </c>
      <c r="F1677" s="7">
        <v>44652</v>
      </c>
      <c r="G1677" s="4"/>
      <c r="H1677">
        <v>889</v>
      </c>
      <c r="I1677" t="str">
        <f>TRIM(shipments[[#This Row],[Geography]])</f>
        <v>Canada</v>
      </c>
      <c r="J1677">
        <f>shipments[[#This Row],[Boxes]]*_xlfn.XLOOKUP(shipments[[#This Row],[Product]],products[Product], products[Cost per box])</f>
        <v>5716.2699999999995</v>
      </c>
    </row>
    <row r="1678" spans="3:10" x14ac:dyDescent="0.3">
      <c r="C1678" t="s">
        <v>65</v>
      </c>
      <c r="D1678" t="s">
        <v>38</v>
      </c>
      <c r="E1678" t="s">
        <v>4</v>
      </c>
      <c r="F1678" s="7">
        <v>44742</v>
      </c>
      <c r="G1678" s="4">
        <v>6237</v>
      </c>
      <c r="H1678">
        <v>60</v>
      </c>
      <c r="I1678" t="str">
        <f>TRIM(shipments[[#This Row],[Geography]])</f>
        <v>Australia</v>
      </c>
      <c r="J1678">
        <f>shipments[[#This Row],[Boxes]]*_xlfn.XLOOKUP(shipments[[#This Row],[Product]],products[Product], products[Cost per box])</f>
        <v>309</v>
      </c>
    </row>
    <row r="1679" spans="3:10" x14ac:dyDescent="0.3">
      <c r="C1679" t="s">
        <v>69</v>
      </c>
      <c r="D1679" t="s">
        <v>35</v>
      </c>
      <c r="E1679" t="s">
        <v>15</v>
      </c>
      <c r="F1679" s="7">
        <v>44819</v>
      </c>
      <c r="G1679" s="4">
        <v>9618</v>
      </c>
      <c r="H1679">
        <v>270</v>
      </c>
      <c r="I1679" t="str">
        <f>TRIM(shipments[[#This Row],[Geography]])</f>
        <v>USA</v>
      </c>
      <c r="J1679">
        <f>shipments[[#This Row],[Boxes]]*_xlfn.XLOOKUP(shipments[[#This Row],[Product]],products[Product], products[Cost per box])</f>
        <v>1039.5</v>
      </c>
    </row>
    <row r="1680" spans="3:10" x14ac:dyDescent="0.3">
      <c r="C1680" t="s">
        <v>71</v>
      </c>
      <c r="D1680" t="s">
        <v>34</v>
      </c>
      <c r="E1680" t="s">
        <v>29</v>
      </c>
      <c r="F1680" s="7">
        <v>44972</v>
      </c>
      <c r="G1680" s="4">
        <v>1015</v>
      </c>
      <c r="H1680">
        <v>100</v>
      </c>
      <c r="I1680" t="str">
        <f>TRIM(shipments[[#This Row],[Geography]])</f>
        <v>India</v>
      </c>
      <c r="J1680">
        <f>shipments[[#This Row],[Boxes]]*_xlfn.XLOOKUP(shipments[[#This Row],[Product]],products[Product], products[Cost per box])</f>
        <v>680</v>
      </c>
    </row>
    <row r="1681" spans="3:10" x14ac:dyDescent="0.3">
      <c r="C1681" t="s">
        <v>9</v>
      </c>
      <c r="D1681" t="s">
        <v>102</v>
      </c>
      <c r="E1681" t="s">
        <v>14</v>
      </c>
      <c r="F1681" s="7">
        <v>44856</v>
      </c>
      <c r="G1681" s="4">
        <v>1855</v>
      </c>
      <c r="H1681">
        <v>233</v>
      </c>
      <c r="I1681" t="str">
        <f>TRIM(shipments[[#This Row],[Geography]])</f>
        <v>New Zealand</v>
      </c>
      <c r="J1681">
        <f>shipments[[#This Row],[Boxes]]*_xlfn.XLOOKUP(shipments[[#This Row],[Product]],products[Product], products[Cost per box])</f>
        <v>1742.8400000000001</v>
      </c>
    </row>
    <row r="1682" spans="3:10" x14ac:dyDescent="0.3">
      <c r="C1682" t="s">
        <v>67</v>
      </c>
      <c r="D1682" t="s">
        <v>36</v>
      </c>
      <c r="E1682" t="s">
        <v>28</v>
      </c>
      <c r="F1682" s="7">
        <v>45007</v>
      </c>
      <c r="G1682" s="4">
        <v>6888</v>
      </c>
      <c r="H1682">
        <v>355</v>
      </c>
      <c r="I1682" t="str">
        <f>TRIM(shipments[[#This Row],[Geography]])</f>
        <v>Canada</v>
      </c>
      <c r="J1682">
        <f>shipments[[#This Row],[Boxes]]*_xlfn.XLOOKUP(shipments[[#This Row],[Product]],products[Product], products[Cost per box])</f>
        <v>2992.65</v>
      </c>
    </row>
    <row r="1683" spans="3:10" x14ac:dyDescent="0.3">
      <c r="C1683" t="s">
        <v>6</v>
      </c>
      <c r="D1683" t="s">
        <v>35</v>
      </c>
      <c r="E1683" t="s">
        <v>26</v>
      </c>
      <c r="F1683" s="7">
        <v>45119</v>
      </c>
      <c r="G1683" s="4">
        <v>10983</v>
      </c>
      <c r="H1683">
        <v>440</v>
      </c>
      <c r="I1683" t="str">
        <f>TRIM(shipments[[#This Row],[Geography]])</f>
        <v>USA</v>
      </c>
      <c r="J1683">
        <f>shipments[[#This Row],[Boxes]]*_xlfn.XLOOKUP(shipments[[#This Row],[Product]],products[Product], products[Cost per box])</f>
        <v>5460.4</v>
      </c>
    </row>
    <row r="1684" spans="3:10" x14ac:dyDescent="0.3">
      <c r="C1684" t="s">
        <v>3</v>
      </c>
      <c r="D1684" t="s">
        <v>36</v>
      </c>
      <c r="E1684" t="s">
        <v>14</v>
      </c>
      <c r="F1684" s="7">
        <v>45016</v>
      </c>
      <c r="G1684" s="4">
        <v>9072</v>
      </c>
      <c r="H1684">
        <v>496</v>
      </c>
      <c r="I1684" t="str">
        <f>TRIM(shipments[[#This Row],[Geography]])</f>
        <v>Canada</v>
      </c>
      <c r="J1684">
        <f>shipments[[#This Row],[Boxes]]*_xlfn.XLOOKUP(shipments[[#This Row],[Product]],products[Product], products[Cost per box])</f>
        <v>3710.0800000000004</v>
      </c>
    </row>
    <row r="1685" spans="3:10" x14ac:dyDescent="0.3">
      <c r="C1685" t="s">
        <v>74</v>
      </c>
      <c r="D1685" t="s">
        <v>39</v>
      </c>
      <c r="E1685" t="s">
        <v>32</v>
      </c>
      <c r="F1685" s="7">
        <v>45148</v>
      </c>
      <c r="G1685" s="4"/>
      <c r="H1685">
        <v>168</v>
      </c>
      <c r="I1685" t="str">
        <f>TRIM(shipments[[#This Row],[Geography]])</f>
        <v>UK</v>
      </c>
      <c r="J1685">
        <f>shipments[[#This Row],[Boxes]]*_xlfn.XLOOKUP(shipments[[#This Row],[Product]],products[Product], products[Cost per box])</f>
        <v>557.76</v>
      </c>
    </row>
    <row r="1686" spans="3:10" x14ac:dyDescent="0.3">
      <c r="C1686" t="s">
        <v>93</v>
      </c>
      <c r="D1686" t="s">
        <v>35</v>
      </c>
      <c r="E1686" t="s">
        <v>20</v>
      </c>
      <c r="F1686" s="7">
        <v>45092</v>
      </c>
      <c r="G1686" s="4"/>
      <c r="H1686">
        <v>563</v>
      </c>
      <c r="I1686" t="str">
        <f>TRIM(shipments[[#This Row],[Geography]])</f>
        <v>USA</v>
      </c>
      <c r="J1686">
        <f>shipments[[#This Row],[Boxes]]*_xlfn.XLOOKUP(shipments[[#This Row],[Product]],products[Product], products[Cost per box])</f>
        <v>2071.84</v>
      </c>
    </row>
    <row r="1687" spans="3:10" x14ac:dyDescent="0.3">
      <c r="C1687" t="s">
        <v>93</v>
      </c>
      <c r="D1687" t="s">
        <v>34</v>
      </c>
      <c r="E1687" t="s">
        <v>16</v>
      </c>
      <c r="F1687" s="7">
        <v>45002</v>
      </c>
      <c r="G1687" s="4">
        <v>10857</v>
      </c>
      <c r="H1687">
        <v>95</v>
      </c>
      <c r="I1687" t="str">
        <f>TRIM(shipments[[#This Row],[Geography]])</f>
        <v>India</v>
      </c>
      <c r="J1687">
        <f>shipments[[#This Row],[Boxes]]*_xlfn.XLOOKUP(shipments[[#This Row],[Product]],products[Product], products[Cost per box])</f>
        <v>543.4</v>
      </c>
    </row>
    <row r="1688" spans="3:10" x14ac:dyDescent="0.3">
      <c r="C1688" t="s">
        <v>75</v>
      </c>
      <c r="D1688" t="s">
        <v>102</v>
      </c>
      <c r="E1688" t="s">
        <v>13</v>
      </c>
      <c r="F1688" s="7">
        <v>44842</v>
      </c>
      <c r="G1688" s="4">
        <v>3717</v>
      </c>
      <c r="H1688">
        <v>815</v>
      </c>
      <c r="I1688" t="str">
        <f>TRIM(shipments[[#This Row],[Geography]])</f>
        <v>New Zealand</v>
      </c>
      <c r="J1688">
        <f>shipments[[#This Row],[Boxes]]*_xlfn.XLOOKUP(shipments[[#This Row],[Product]],products[Product], products[Cost per box])</f>
        <v>4286.8999999999996</v>
      </c>
    </row>
    <row r="1689" spans="3:10" x14ac:dyDescent="0.3">
      <c r="C1689" t="s">
        <v>69</v>
      </c>
      <c r="D1689" t="s">
        <v>36</v>
      </c>
      <c r="E1689" t="s">
        <v>19</v>
      </c>
      <c r="F1689" s="7">
        <v>44658</v>
      </c>
      <c r="G1689" s="4">
        <v>2163</v>
      </c>
      <c r="H1689">
        <v>798</v>
      </c>
      <c r="I1689" t="str">
        <f>TRIM(shipments[[#This Row],[Geography]])</f>
        <v>Canada</v>
      </c>
      <c r="J1689">
        <f>shipments[[#This Row],[Boxes]]*_xlfn.XLOOKUP(shipments[[#This Row],[Product]],products[Product], products[Cost per box])</f>
        <v>6168.54</v>
      </c>
    </row>
    <row r="1690" spans="3:10" x14ac:dyDescent="0.3">
      <c r="C1690" t="s">
        <v>10</v>
      </c>
      <c r="D1690" t="s">
        <v>34</v>
      </c>
      <c r="E1690" t="s">
        <v>27</v>
      </c>
      <c r="F1690" s="7">
        <v>45044</v>
      </c>
      <c r="G1690" s="4">
        <v>1281</v>
      </c>
      <c r="H1690">
        <v>365</v>
      </c>
      <c r="I1690" t="str">
        <f>TRIM(shipments[[#This Row],[Geography]])</f>
        <v>India</v>
      </c>
      <c r="J1690">
        <f>shipments[[#This Row],[Boxes]]*_xlfn.XLOOKUP(shipments[[#This Row],[Product]],products[Product], products[Cost per box])</f>
        <v>3493.05</v>
      </c>
    </row>
    <row r="1691" spans="3:10" x14ac:dyDescent="0.3">
      <c r="C1691" t="s">
        <v>73</v>
      </c>
      <c r="D1691" t="s">
        <v>36</v>
      </c>
      <c r="E1691" t="s">
        <v>22</v>
      </c>
      <c r="F1691" s="7">
        <v>45126</v>
      </c>
      <c r="G1691" s="4">
        <v>7098</v>
      </c>
      <c r="H1691">
        <v>168</v>
      </c>
      <c r="I1691" t="str">
        <f>TRIM(shipments[[#This Row],[Geography]])</f>
        <v>Canada</v>
      </c>
      <c r="J1691">
        <f>shipments[[#This Row],[Boxes]]*_xlfn.XLOOKUP(shipments[[#This Row],[Product]],products[Product], products[Cost per box])</f>
        <v>1718.64</v>
      </c>
    </row>
    <row r="1692" spans="3:10" x14ac:dyDescent="0.3">
      <c r="C1692" t="s">
        <v>69</v>
      </c>
      <c r="D1692" t="s">
        <v>39</v>
      </c>
      <c r="E1692" t="s">
        <v>24</v>
      </c>
      <c r="F1692" s="7">
        <v>44853</v>
      </c>
      <c r="G1692" s="4">
        <v>2142</v>
      </c>
      <c r="H1692">
        <v>334</v>
      </c>
      <c r="I1692" t="str">
        <f>TRIM(shipments[[#This Row],[Geography]])</f>
        <v>UK</v>
      </c>
      <c r="J1692">
        <f>shipments[[#This Row],[Boxes]]*_xlfn.XLOOKUP(shipments[[#This Row],[Product]],products[Product], products[Cost per box])</f>
        <v>3510.34</v>
      </c>
    </row>
    <row r="1693" spans="3:10" x14ac:dyDescent="0.3">
      <c r="C1693" t="s">
        <v>94</v>
      </c>
      <c r="D1693" t="s">
        <v>35</v>
      </c>
      <c r="E1693" t="s">
        <v>25</v>
      </c>
      <c r="F1693" s="7">
        <v>44966</v>
      </c>
      <c r="G1693" s="4">
        <v>1071</v>
      </c>
      <c r="H1693">
        <v>67</v>
      </c>
      <c r="I1693" t="str">
        <f>TRIM(shipments[[#This Row],[Geography]])</f>
        <v>USA</v>
      </c>
      <c r="J1693">
        <f>shipments[[#This Row],[Boxes]]*_xlfn.XLOOKUP(shipments[[#This Row],[Product]],products[Product], products[Cost per box])</f>
        <v>430.81</v>
      </c>
    </row>
    <row r="1694" spans="3:10" x14ac:dyDescent="0.3">
      <c r="C1694" t="s">
        <v>67</v>
      </c>
      <c r="D1694" t="s">
        <v>103</v>
      </c>
      <c r="E1694" t="s">
        <v>26</v>
      </c>
      <c r="F1694" s="7">
        <v>44811</v>
      </c>
      <c r="G1694" s="4">
        <v>3458</v>
      </c>
      <c r="H1694">
        <v>730</v>
      </c>
      <c r="I1694" t="str">
        <f>TRIM(shipments[[#This Row],[Geography]])</f>
        <v>Canada</v>
      </c>
      <c r="J1694">
        <f>shipments[[#This Row],[Boxes]]*_xlfn.XLOOKUP(shipments[[#This Row],[Product]],products[Product], products[Cost per box])</f>
        <v>9059.2999999999993</v>
      </c>
    </row>
    <row r="1695" spans="3:10" x14ac:dyDescent="0.3">
      <c r="C1695" t="s">
        <v>65</v>
      </c>
      <c r="D1695" t="s">
        <v>34</v>
      </c>
      <c r="E1695" t="s">
        <v>32</v>
      </c>
      <c r="F1695" s="7">
        <v>44757</v>
      </c>
      <c r="G1695" s="4">
        <v>1337</v>
      </c>
      <c r="H1695">
        <v>656</v>
      </c>
      <c r="I1695" t="str">
        <f>TRIM(shipments[[#This Row],[Geography]])</f>
        <v>India</v>
      </c>
      <c r="J1695">
        <f>shipments[[#This Row],[Boxes]]*_xlfn.XLOOKUP(shipments[[#This Row],[Product]],products[Product], products[Cost per box])</f>
        <v>2177.92</v>
      </c>
    </row>
    <row r="1696" spans="3:10" x14ac:dyDescent="0.3">
      <c r="C1696" t="s">
        <v>6</v>
      </c>
      <c r="D1696" t="s">
        <v>99</v>
      </c>
      <c r="E1696" t="s">
        <v>28</v>
      </c>
      <c r="F1696" s="7">
        <v>44698</v>
      </c>
      <c r="G1696" s="4">
        <v>2989</v>
      </c>
      <c r="H1696">
        <v>317</v>
      </c>
      <c r="I1696" t="str">
        <f>TRIM(shipments[[#This Row],[Geography]])</f>
        <v>India</v>
      </c>
      <c r="J1696">
        <f>shipments[[#This Row],[Boxes]]*_xlfn.XLOOKUP(shipments[[#This Row],[Product]],products[Product], products[Cost per box])</f>
        <v>2672.31</v>
      </c>
    </row>
    <row r="1697" spans="3:10" x14ac:dyDescent="0.3">
      <c r="C1697" t="s">
        <v>10</v>
      </c>
      <c r="D1697" t="s">
        <v>37</v>
      </c>
      <c r="E1697" t="s">
        <v>32</v>
      </c>
      <c r="F1697" s="7">
        <v>44706</v>
      </c>
      <c r="G1697" s="4">
        <v>8155</v>
      </c>
      <c r="H1697">
        <v>876</v>
      </c>
      <c r="I1697" t="str">
        <f>TRIM(shipments[[#This Row],[Geography]])</f>
        <v>New Zealand</v>
      </c>
      <c r="J1697">
        <f>shipments[[#This Row],[Boxes]]*_xlfn.XLOOKUP(shipments[[#This Row],[Product]],products[Product], products[Cost per box])</f>
        <v>2908.3199999999997</v>
      </c>
    </row>
    <row r="1698" spans="3:10" x14ac:dyDescent="0.3">
      <c r="C1698" t="s">
        <v>72</v>
      </c>
      <c r="D1698" t="s">
        <v>113</v>
      </c>
      <c r="E1698" t="s">
        <v>26</v>
      </c>
      <c r="F1698" s="7">
        <v>44923</v>
      </c>
      <c r="G1698" s="4">
        <v>3374</v>
      </c>
      <c r="H1698">
        <v>295</v>
      </c>
      <c r="I1698" t="str">
        <f>TRIM(shipments[[#This Row],[Geography]])</f>
        <v>New Zealand</v>
      </c>
      <c r="J1698">
        <f>shipments[[#This Row],[Boxes]]*_xlfn.XLOOKUP(shipments[[#This Row],[Product]],products[Product], products[Cost per box])</f>
        <v>3660.95</v>
      </c>
    </row>
    <row r="1699" spans="3:10" x14ac:dyDescent="0.3">
      <c r="C1699" t="s">
        <v>66</v>
      </c>
      <c r="D1699" t="s">
        <v>109</v>
      </c>
      <c r="E1699" t="s">
        <v>18</v>
      </c>
      <c r="F1699" s="7">
        <v>44703</v>
      </c>
      <c r="G1699" s="4">
        <v>5698</v>
      </c>
      <c r="H1699">
        <v>720</v>
      </c>
      <c r="I1699" t="str">
        <f>TRIM(shipments[[#This Row],[Geography]])</f>
        <v>India</v>
      </c>
      <c r="J1699">
        <f>shipments[[#This Row],[Boxes]]*_xlfn.XLOOKUP(shipments[[#This Row],[Product]],products[Product], products[Cost per box])</f>
        <v>7156.7999999999993</v>
      </c>
    </row>
    <row r="1700" spans="3:10" x14ac:dyDescent="0.3">
      <c r="C1700" t="s">
        <v>74</v>
      </c>
      <c r="D1700" t="s">
        <v>100</v>
      </c>
      <c r="E1700" t="s">
        <v>15</v>
      </c>
      <c r="F1700" s="7">
        <v>44693</v>
      </c>
      <c r="G1700" s="4">
        <v>1904</v>
      </c>
      <c r="H1700">
        <v>609</v>
      </c>
      <c r="I1700" t="str">
        <f>TRIM(shipments[[#This Row],[Geography]])</f>
        <v>India</v>
      </c>
      <c r="J1700">
        <f>shipments[[#This Row],[Boxes]]*_xlfn.XLOOKUP(shipments[[#This Row],[Product]],products[Product], products[Cost per box])</f>
        <v>2344.65</v>
      </c>
    </row>
    <row r="1701" spans="3:10" x14ac:dyDescent="0.3">
      <c r="C1701" t="s">
        <v>95</v>
      </c>
      <c r="D1701" t="s">
        <v>34</v>
      </c>
      <c r="E1701" t="s">
        <v>23</v>
      </c>
      <c r="F1701" s="7">
        <v>45155</v>
      </c>
      <c r="G1701" s="4">
        <v>10997</v>
      </c>
      <c r="H1701">
        <v>582</v>
      </c>
      <c r="I1701" t="str">
        <f>TRIM(shipments[[#This Row],[Geography]])</f>
        <v>India</v>
      </c>
      <c r="J1701">
        <f>shipments[[#This Row],[Boxes]]*_xlfn.XLOOKUP(shipments[[#This Row],[Product]],products[Product], products[Cost per box])</f>
        <v>2758.6800000000003</v>
      </c>
    </row>
    <row r="1702" spans="3:10" x14ac:dyDescent="0.3">
      <c r="C1702" t="s">
        <v>75</v>
      </c>
      <c r="D1702" t="s">
        <v>38</v>
      </c>
      <c r="E1702" t="s">
        <v>26</v>
      </c>
      <c r="F1702" s="7">
        <v>44856</v>
      </c>
      <c r="G1702" s="4">
        <v>5922</v>
      </c>
      <c r="H1702">
        <v>44</v>
      </c>
      <c r="I1702" t="str">
        <f>TRIM(shipments[[#This Row],[Geography]])</f>
        <v>Australia</v>
      </c>
      <c r="J1702">
        <f>shipments[[#This Row],[Boxes]]*_xlfn.XLOOKUP(shipments[[#This Row],[Product]],products[Product], products[Cost per box])</f>
        <v>546.04</v>
      </c>
    </row>
    <row r="1703" spans="3:10" x14ac:dyDescent="0.3">
      <c r="C1703" t="s">
        <v>66</v>
      </c>
      <c r="D1703" t="s">
        <v>109</v>
      </c>
      <c r="E1703" t="s">
        <v>33</v>
      </c>
      <c r="F1703" s="7">
        <v>44818</v>
      </c>
      <c r="G1703" s="4">
        <v>2912</v>
      </c>
      <c r="H1703">
        <v>465</v>
      </c>
      <c r="I1703" t="str">
        <f>TRIM(shipments[[#This Row],[Geography]])</f>
        <v>India</v>
      </c>
      <c r="J1703">
        <f>shipments[[#This Row],[Boxes]]*_xlfn.XLOOKUP(shipments[[#This Row],[Product]],products[Product], products[Cost per box])</f>
        <v>1232.25</v>
      </c>
    </row>
    <row r="1704" spans="3:10" x14ac:dyDescent="0.3">
      <c r="C1704" t="s">
        <v>64</v>
      </c>
      <c r="D1704" t="s">
        <v>102</v>
      </c>
      <c r="E1704" t="s">
        <v>23</v>
      </c>
      <c r="F1704" s="7">
        <v>44671</v>
      </c>
      <c r="G1704" s="4">
        <v>5915</v>
      </c>
      <c r="H1704">
        <v>194</v>
      </c>
      <c r="I1704" t="str">
        <f>TRIM(shipments[[#This Row],[Geography]])</f>
        <v>New Zealand</v>
      </c>
      <c r="J1704">
        <f>shipments[[#This Row],[Boxes]]*_xlfn.XLOOKUP(shipments[[#This Row],[Product]],products[Product], products[Cost per box])</f>
        <v>919.56000000000006</v>
      </c>
    </row>
    <row r="1705" spans="3:10" x14ac:dyDescent="0.3">
      <c r="C1705" t="s">
        <v>94</v>
      </c>
      <c r="D1705" t="s">
        <v>36</v>
      </c>
      <c r="E1705" t="s">
        <v>22</v>
      </c>
      <c r="F1705" s="7">
        <v>45125</v>
      </c>
      <c r="G1705" s="4">
        <v>4319</v>
      </c>
      <c r="H1705">
        <v>160</v>
      </c>
      <c r="I1705" t="str">
        <f>TRIM(shipments[[#This Row],[Geography]])</f>
        <v>Canada</v>
      </c>
      <c r="J1705">
        <f>shipments[[#This Row],[Boxes]]*_xlfn.XLOOKUP(shipments[[#This Row],[Product]],products[Product], products[Cost per box])</f>
        <v>1636.8000000000002</v>
      </c>
    </row>
    <row r="1706" spans="3:10" x14ac:dyDescent="0.3">
      <c r="C1706" t="s">
        <v>94</v>
      </c>
      <c r="D1706" t="s">
        <v>34</v>
      </c>
      <c r="E1706" t="s">
        <v>26</v>
      </c>
      <c r="F1706" s="7">
        <v>44930</v>
      </c>
      <c r="G1706" s="4"/>
      <c r="H1706">
        <v>436</v>
      </c>
      <c r="I1706" t="str">
        <f>TRIM(shipments[[#This Row],[Geography]])</f>
        <v>India</v>
      </c>
      <c r="J1706">
        <f>shipments[[#This Row],[Boxes]]*_xlfn.XLOOKUP(shipments[[#This Row],[Product]],products[Product], products[Cost per box])</f>
        <v>5410.76</v>
      </c>
    </row>
    <row r="1707" spans="3:10" x14ac:dyDescent="0.3">
      <c r="C1707" t="s">
        <v>7</v>
      </c>
      <c r="D1707" t="s">
        <v>39</v>
      </c>
      <c r="E1707" t="s">
        <v>16</v>
      </c>
      <c r="F1707" s="7">
        <v>44728</v>
      </c>
      <c r="G1707" s="4">
        <v>3535</v>
      </c>
      <c r="H1707">
        <v>482</v>
      </c>
      <c r="I1707" t="str">
        <f>TRIM(shipments[[#This Row],[Geography]])</f>
        <v>UK</v>
      </c>
      <c r="J1707">
        <f>shipments[[#This Row],[Boxes]]*_xlfn.XLOOKUP(shipments[[#This Row],[Product]],products[Product], products[Cost per box])</f>
        <v>2757.04</v>
      </c>
    </row>
    <row r="1708" spans="3:10" x14ac:dyDescent="0.3">
      <c r="C1708" t="s">
        <v>8</v>
      </c>
      <c r="D1708" t="s">
        <v>111</v>
      </c>
      <c r="E1708" t="s">
        <v>14</v>
      </c>
      <c r="F1708" s="7">
        <v>44750</v>
      </c>
      <c r="G1708" s="4">
        <v>8302</v>
      </c>
      <c r="H1708">
        <v>243</v>
      </c>
      <c r="I1708" t="str">
        <f>TRIM(shipments[[#This Row],[Geography]])</f>
        <v>New Zealand</v>
      </c>
      <c r="J1708">
        <f>shipments[[#This Row],[Boxes]]*_xlfn.XLOOKUP(shipments[[#This Row],[Product]],products[Product], products[Cost per box])</f>
        <v>1817.64</v>
      </c>
    </row>
    <row r="1709" spans="3:10" x14ac:dyDescent="0.3">
      <c r="C1709" t="s">
        <v>66</v>
      </c>
      <c r="D1709" t="s">
        <v>34</v>
      </c>
      <c r="E1709" t="s">
        <v>26</v>
      </c>
      <c r="F1709" s="7">
        <v>45026</v>
      </c>
      <c r="G1709" s="4">
        <v>4984</v>
      </c>
      <c r="H1709">
        <v>156</v>
      </c>
      <c r="I1709" t="str">
        <f>TRIM(shipments[[#This Row],[Geography]])</f>
        <v>India</v>
      </c>
      <c r="J1709">
        <f>shipments[[#This Row],[Boxes]]*_xlfn.XLOOKUP(shipments[[#This Row],[Product]],products[Product], products[Cost per box])</f>
        <v>1935.96</v>
      </c>
    </row>
    <row r="1710" spans="3:10" x14ac:dyDescent="0.3">
      <c r="C1710" t="s">
        <v>68</v>
      </c>
      <c r="D1710" t="s">
        <v>37</v>
      </c>
      <c r="E1710" t="s">
        <v>25</v>
      </c>
      <c r="F1710" s="7">
        <v>45084</v>
      </c>
      <c r="G1710" s="4">
        <v>12488</v>
      </c>
      <c r="H1710">
        <v>378</v>
      </c>
      <c r="I1710" t="str">
        <f>TRIM(shipments[[#This Row],[Geography]])</f>
        <v>New Zealand</v>
      </c>
      <c r="J1710">
        <f>shipments[[#This Row],[Boxes]]*_xlfn.XLOOKUP(shipments[[#This Row],[Product]],products[Product], products[Cost per box])</f>
        <v>2430.54</v>
      </c>
    </row>
    <row r="1711" spans="3:10" x14ac:dyDescent="0.3">
      <c r="C1711" t="s">
        <v>3</v>
      </c>
      <c r="D1711" t="s">
        <v>39</v>
      </c>
      <c r="E1711" t="s">
        <v>17</v>
      </c>
      <c r="F1711" s="7">
        <v>44999</v>
      </c>
      <c r="G1711" s="4">
        <v>10619</v>
      </c>
      <c r="H1711">
        <v>409</v>
      </c>
      <c r="I1711" t="str">
        <f>TRIM(shipments[[#This Row],[Geography]])</f>
        <v>UK</v>
      </c>
      <c r="J1711">
        <f>shipments[[#This Row],[Boxes]]*_xlfn.XLOOKUP(shipments[[#This Row],[Product]],products[Product], products[Cost per box])</f>
        <v>2580.79</v>
      </c>
    </row>
    <row r="1712" spans="3:10" x14ac:dyDescent="0.3">
      <c r="C1712" t="s">
        <v>74</v>
      </c>
      <c r="D1712" t="s">
        <v>39</v>
      </c>
      <c r="E1712" t="s">
        <v>27</v>
      </c>
      <c r="F1712" s="7">
        <v>44672</v>
      </c>
      <c r="G1712" s="4">
        <v>6979</v>
      </c>
      <c r="H1712">
        <v>161</v>
      </c>
      <c r="I1712" t="str">
        <f>TRIM(shipments[[#This Row],[Geography]])</f>
        <v>UK</v>
      </c>
      <c r="J1712">
        <f>shipments[[#This Row],[Boxes]]*_xlfn.XLOOKUP(shipments[[#This Row],[Product]],products[Product], products[Cost per box])</f>
        <v>1540.77</v>
      </c>
    </row>
    <row r="1713" spans="3:10" x14ac:dyDescent="0.3">
      <c r="C1713" t="s">
        <v>6</v>
      </c>
      <c r="D1713" t="s">
        <v>39</v>
      </c>
      <c r="E1713" t="s">
        <v>25</v>
      </c>
      <c r="F1713" s="7">
        <v>45124</v>
      </c>
      <c r="G1713" s="4">
        <v>4018</v>
      </c>
      <c r="H1713">
        <v>198</v>
      </c>
      <c r="I1713" t="str">
        <f>TRIM(shipments[[#This Row],[Geography]])</f>
        <v>UK</v>
      </c>
      <c r="J1713">
        <f>shipments[[#This Row],[Boxes]]*_xlfn.XLOOKUP(shipments[[#This Row],[Product]],products[Product], products[Cost per box])</f>
        <v>1273.1399999999999</v>
      </c>
    </row>
    <row r="1714" spans="3:10" x14ac:dyDescent="0.3">
      <c r="C1714" t="s">
        <v>64</v>
      </c>
      <c r="D1714" t="s">
        <v>105</v>
      </c>
      <c r="E1714" t="s">
        <v>31</v>
      </c>
      <c r="F1714" s="7">
        <v>44825</v>
      </c>
      <c r="G1714" s="4">
        <v>14707</v>
      </c>
      <c r="H1714">
        <v>68</v>
      </c>
      <c r="I1714" t="str">
        <f>TRIM(shipments[[#This Row],[Geography]])</f>
        <v>Canada</v>
      </c>
      <c r="J1714">
        <f>shipments[[#This Row],[Boxes]]*_xlfn.XLOOKUP(shipments[[#This Row],[Product]],products[Product], products[Cost per box])</f>
        <v>187.67999999999998</v>
      </c>
    </row>
    <row r="1715" spans="3:10" x14ac:dyDescent="0.3">
      <c r="C1715" t="s">
        <v>72</v>
      </c>
      <c r="D1715" t="s">
        <v>37</v>
      </c>
      <c r="E1715" t="s">
        <v>33</v>
      </c>
      <c r="F1715" s="7">
        <v>45030</v>
      </c>
      <c r="G1715" s="4">
        <v>3346</v>
      </c>
      <c r="H1715">
        <v>130</v>
      </c>
      <c r="I1715" t="str">
        <f>TRIM(shipments[[#This Row],[Geography]])</f>
        <v>New Zealand</v>
      </c>
      <c r="J1715">
        <f>shipments[[#This Row],[Boxes]]*_xlfn.XLOOKUP(shipments[[#This Row],[Product]],products[Product], products[Cost per box])</f>
        <v>344.5</v>
      </c>
    </row>
    <row r="1716" spans="3:10" x14ac:dyDescent="0.3">
      <c r="C1716" t="s">
        <v>64</v>
      </c>
      <c r="D1716" t="s">
        <v>114</v>
      </c>
      <c r="E1716" t="s">
        <v>26</v>
      </c>
      <c r="F1716" s="7">
        <v>44896</v>
      </c>
      <c r="G1716" s="4"/>
      <c r="H1716">
        <v>115</v>
      </c>
      <c r="I1716" t="str">
        <f>TRIM(shipments[[#This Row],[Geography]])</f>
        <v>Canada</v>
      </c>
      <c r="J1716">
        <f>shipments[[#This Row],[Boxes]]*_xlfn.XLOOKUP(shipments[[#This Row],[Product]],products[Product], products[Cost per box])</f>
        <v>1427.15</v>
      </c>
    </row>
    <row r="1717" spans="3:10" x14ac:dyDescent="0.3">
      <c r="C1717" t="s">
        <v>92</v>
      </c>
      <c r="D1717" t="s">
        <v>39</v>
      </c>
      <c r="E1717" t="s">
        <v>31</v>
      </c>
      <c r="F1717" s="7">
        <v>45159</v>
      </c>
      <c r="G1717" s="4">
        <v>10962</v>
      </c>
      <c r="H1717">
        <v>1097</v>
      </c>
      <c r="I1717" t="str">
        <f>TRIM(shipments[[#This Row],[Geography]])</f>
        <v>UK</v>
      </c>
      <c r="J1717">
        <f>shipments[[#This Row],[Boxes]]*_xlfn.XLOOKUP(shipments[[#This Row],[Product]],products[Product], products[Cost per box])</f>
        <v>3027.72</v>
      </c>
    </row>
    <row r="1718" spans="3:10" x14ac:dyDescent="0.3">
      <c r="C1718" t="s">
        <v>64</v>
      </c>
      <c r="D1718" t="s">
        <v>104</v>
      </c>
      <c r="E1718" t="s">
        <v>15</v>
      </c>
      <c r="F1718" s="7">
        <v>44671</v>
      </c>
      <c r="G1718" s="4">
        <v>2296</v>
      </c>
      <c r="H1718">
        <v>943</v>
      </c>
      <c r="I1718" t="str">
        <f>TRIM(shipments[[#This Row],[Geography]])</f>
        <v>Australia</v>
      </c>
      <c r="J1718">
        <f>shipments[[#This Row],[Boxes]]*_xlfn.XLOOKUP(shipments[[#This Row],[Product]],products[Product], products[Cost per box])</f>
        <v>3630.55</v>
      </c>
    </row>
    <row r="1719" spans="3:10" x14ac:dyDescent="0.3">
      <c r="C1719" t="s">
        <v>9</v>
      </c>
      <c r="D1719" t="s">
        <v>36</v>
      </c>
      <c r="E1719" t="s">
        <v>28</v>
      </c>
      <c r="F1719" s="7">
        <v>44704</v>
      </c>
      <c r="G1719" s="4">
        <v>10815</v>
      </c>
      <c r="H1719">
        <v>487</v>
      </c>
      <c r="I1719" t="str">
        <f>TRIM(shipments[[#This Row],[Geography]])</f>
        <v>Canada</v>
      </c>
      <c r="J1719">
        <f>shipments[[#This Row],[Boxes]]*_xlfn.XLOOKUP(shipments[[#This Row],[Product]],products[Product], products[Cost per box])</f>
        <v>4105.41</v>
      </c>
    </row>
    <row r="1720" spans="3:10" x14ac:dyDescent="0.3">
      <c r="C1720" t="s">
        <v>8</v>
      </c>
      <c r="D1720" t="s">
        <v>39</v>
      </c>
      <c r="E1720" t="s">
        <v>19</v>
      </c>
      <c r="F1720" s="7">
        <v>45033</v>
      </c>
      <c r="G1720" s="4">
        <v>5719</v>
      </c>
      <c r="H1720">
        <v>1144</v>
      </c>
      <c r="I1720" t="str">
        <f>TRIM(shipments[[#This Row],[Geography]])</f>
        <v>UK</v>
      </c>
      <c r="J1720">
        <f>shipments[[#This Row],[Boxes]]*_xlfn.XLOOKUP(shipments[[#This Row],[Product]],products[Product], products[Cost per box])</f>
        <v>8843.1200000000008</v>
      </c>
    </row>
    <row r="1721" spans="3:10" x14ac:dyDescent="0.3">
      <c r="C1721" t="s">
        <v>66</v>
      </c>
      <c r="D1721" t="s">
        <v>39</v>
      </c>
      <c r="E1721" t="s">
        <v>30</v>
      </c>
      <c r="F1721" s="7">
        <v>44692</v>
      </c>
      <c r="G1721" s="4">
        <v>3080</v>
      </c>
      <c r="H1721">
        <v>72</v>
      </c>
      <c r="I1721" t="str">
        <f>TRIM(shipments[[#This Row],[Geography]])</f>
        <v>UK</v>
      </c>
      <c r="J1721">
        <f>shipments[[#This Row],[Boxes]]*_xlfn.XLOOKUP(shipments[[#This Row],[Product]],products[Product], products[Cost per box])</f>
        <v>362.88</v>
      </c>
    </row>
    <row r="1722" spans="3:10" x14ac:dyDescent="0.3">
      <c r="C1722" t="s">
        <v>65</v>
      </c>
      <c r="D1722" t="s">
        <v>36</v>
      </c>
      <c r="E1722" t="s">
        <v>21</v>
      </c>
      <c r="F1722" s="7">
        <v>45057</v>
      </c>
      <c r="G1722" s="4">
        <v>8309</v>
      </c>
      <c r="H1722">
        <v>362</v>
      </c>
      <c r="I1722" t="str">
        <f>TRIM(shipments[[#This Row],[Geography]])</f>
        <v>Canada</v>
      </c>
      <c r="J1722">
        <f>shipments[[#This Row],[Boxes]]*_xlfn.XLOOKUP(shipments[[#This Row],[Product]],products[Product], products[Cost per box])</f>
        <v>2975.6400000000003</v>
      </c>
    </row>
    <row r="1723" spans="3:10" x14ac:dyDescent="0.3">
      <c r="C1723" t="s">
        <v>7</v>
      </c>
      <c r="D1723" t="s">
        <v>38</v>
      </c>
      <c r="E1723" t="s">
        <v>26</v>
      </c>
      <c r="F1723" s="7">
        <v>44964</v>
      </c>
      <c r="G1723" s="4">
        <v>16877</v>
      </c>
      <c r="H1723">
        <v>356</v>
      </c>
      <c r="I1723" t="str">
        <f>TRIM(shipments[[#This Row],[Geography]])</f>
        <v>Australia</v>
      </c>
      <c r="J1723">
        <f>shipments[[#This Row],[Boxes]]*_xlfn.XLOOKUP(shipments[[#This Row],[Product]],products[Product], products[Cost per box])</f>
        <v>4417.96</v>
      </c>
    </row>
    <row r="1724" spans="3:10" x14ac:dyDescent="0.3">
      <c r="C1724" t="s">
        <v>9</v>
      </c>
      <c r="D1724" t="s">
        <v>101</v>
      </c>
      <c r="E1724" t="s">
        <v>19</v>
      </c>
      <c r="F1724" s="7">
        <v>44875</v>
      </c>
      <c r="G1724" s="4">
        <v>336</v>
      </c>
      <c r="H1724">
        <v>498</v>
      </c>
      <c r="I1724" t="str">
        <f>TRIM(shipments[[#This Row],[Geography]])</f>
        <v>USA</v>
      </c>
      <c r="J1724">
        <f>shipments[[#This Row],[Boxes]]*_xlfn.XLOOKUP(shipments[[#This Row],[Product]],products[Product], products[Cost per box])</f>
        <v>3849.5400000000004</v>
      </c>
    </row>
    <row r="1725" spans="3:10" x14ac:dyDescent="0.3">
      <c r="C1725" t="s">
        <v>7</v>
      </c>
      <c r="D1725" t="s">
        <v>107</v>
      </c>
      <c r="E1725" t="s">
        <v>28</v>
      </c>
      <c r="F1725" s="7">
        <v>44919</v>
      </c>
      <c r="G1725" s="4">
        <v>567</v>
      </c>
      <c r="H1725">
        <v>40</v>
      </c>
      <c r="I1725" t="str">
        <f>TRIM(shipments[[#This Row],[Geography]])</f>
        <v>UK</v>
      </c>
      <c r="J1725">
        <f>shipments[[#This Row],[Boxes]]*_xlfn.XLOOKUP(shipments[[#This Row],[Product]],products[Product], products[Cost per box])</f>
        <v>337.2</v>
      </c>
    </row>
    <row r="1726" spans="3:10" x14ac:dyDescent="0.3">
      <c r="C1726" t="s">
        <v>73</v>
      </c>
      <c r="D1726" t="s">
        <v>107</v>
      </c>
      <c r="E1726" t="s">
        <v>30</v>
      </c>
      <c r="F1726" s="7">
        <v>44835</v>
      </c>
      <c r="G1726" s="4">
        <v>2667</v>
      </c>
      <c r="H1726">
        <v>250</v>
      </c>
      <c r="I1726" t="str">
        <f>TRIM(shipments[[#This Row],[Geography]])</f>
        <v>UK</v>
      </c>
      <c r="J1726">
        <f>shipments[[#This Row],[Boxes]]*_xlfn.XLOOKUP(shipments[[#This Row],[Product]],products[Product], products[Cost per box])</f>
        <v>1260</v>
      </c>
    </row>
    <row r="1727" spans="3:10" x14ac:dyDescent="0.3">
      <c r="C1727" t="s">
        <v>94</v>
      </c>
      <c r="D1727" t="s">
        <v>36</v>
      </c>
      <c r="E1727" t="s">
        <v>28</v>
      </c>
      <c r="F1727" s="7">
        <v>45142</v>
      </c>
      <c r="G1727" s="4">
        <v>16156</v>
      </c>
      <c r="H1727">
        <v>558</v>
      </c>
      <c r="I1727" t="str">
        <f>TRIM(shipments[[#This Row],[Geography]])</f>
        <v>Canada</v>
      </c>
      <c r="J1727">
        <f>shipments[[#This Row],[Boxes]]*_xlfn.XLOOKUP(shipments[[#This Row],[Product]],products[Product], products[Cost per box])</f>
        <v>4703.9399999999996</v>
      </c>
    </row>
    <row r="1728" spans="3:10" x14ac:dyDescent="0.3">
      <c r="C1728" t="s">
        <v>74</v>
      </c>
      <c r="D1728" t="s">
        <v>37</v>
      </c>
      <c r="E1728" t="s">
        <v>16</v>
      </c>
      <c r="F1728" s="7">
        <v>45133</v>
      </c>
      <c r="G1728" s="4">
        <v>4529</v>
      </c>
      <c r="H1728">
        <v>640</v>
      </c>
      <c r="I1728" t="str">
        <f>TRIM(shipments[[#This Row],[Geography]])</f>
        <v>New Zealand</v>
      </c>
      <c r="J1728">
        <f>shipments[[#This Row],[Boxes]]*_xlfn.XLOOKUP(shipments[[#This Row],[Product]],products[Product], products[Cost per box])</f>
        <v>3660.7999999999997</v>
      </c>
    </row>
    <row r="1729" spans="3:10" x14ac:dyDescent="0.3">
      <c r="C1729" t="s">
        <v>6</v>
      </c>
      <c r="D1729" t="s">
        <v>35</v>
      </c>
      <c r="E1729" t="s">
        <v>21</v>
      </c>
      <c r="F1729" s="7">
        <v>45140</v>
      </c>
      <c r="G1729" s="4">
        <v>3780</v>
      </c>
      <c r="H1729">
        <v>134</v>
      </c>
      <c r="I1729" t="str">
        <f>TRIM(shipments[[#This Row],[Geography]])</f>
        <v>USA</v>
      </c>
      <c r="J1729">
        <f>shipments[[#This Row],[Boxes]]*_xlfn.XLOOKUP(shipments[[#This Row],[Product]],products[Product], products[Cost per box])</f>
        <v>1101.48</v>
      </c>
    </row>
    <row r="1730" spans="3:10" x14ac:dyDescent="0.3">
      <c r="C1730" t="s">
        <v>65</v>
      </c>
      <c r="D1730" t="s">
        <v>38</v>
      </c>
      <c r="E1730" t="s">
        <v>15</v>
      </c>
      <c r="F1730" s="7">
        <v>45110</v>
      </c>
      <c r="G1730" s="4">
        <v>6909</v>
      </c>
      <c r="H1730">
        <v>455</v>
      </c>
      <c r="I1730" t="str">
        <f>TRIM(shipments[[#This Row],[Geography]])</f>
        <v>Australia</v>
      </c>
      <c r="J1730">
        <f>shipments[[#This Row],[Boxes]]*_xlfn.XLOOKUP(shipments[[#This Row],[Product]],products[Product], products[Cost per box])</f>
        <v>1751.75</v>
      </c>
    </row>
    <row r="1731" spans="3:10" x14ac:dyDescent="0.3">
      <c r="C1731" t="s">
        <v>68</v>
      </c>
      <c r="D1731" t="s">
        <v>38</v>
      </c>
      <c r="E1731" t="s">
        <v>16</v>
      </c>
      <c r="F1731" s="7">
        <v>44716</v>
      </c>
      <c r="G1731" s="4">
        <v>4025</v>
      </c>
      <c r="H1731">
        <v>510</v>
      </c>
      <c r="I1731" t="str">
        <f>TRIM(shipments[[#This Row],[Geography]])</f>
        <v>Australia</v>
      </c>
      <c r="J1731">
        <f>shipments[[#This Row],[Boxes]]*_xlfn.XLOOKUP(shipments[[#This Row],[Product]],products[Product], products[Cost per box])</f>
        <v>2917.2</v>
      </c>
    </row>
    <row r="1732" spans="3:10" x14ac:dyDescent="0.3">
      <c r="C1732" t="s">
        <v>65</v>
      </c>
      <c r="D1732" t="s">
        <v>99</v>
      </c>
      <c r="E1732" t="s">
        <v>18</v>
      </c>
      <c r="F1732" s="7">
        <v>44728</v>
      </c>
      <c r="G1732" s="4">
        <v>3570</v>
      </c>
      <c r="H1732">
        <v>318</v>
      </c>
      <c r="I1732" t="str">
        <f>TRIM(shipments[[#This Row],[Geography]])</f>
        <v>India</v>
      </c>
      <c r="J1732">
        <f>shipments[[#This Row],[Boxes]]*_xlfn.XLOOKUP(shipments[[#This Row],[Product]],products[Product], products[Cost per box])</f>
        <v>3160.9199999999996</v>
      </c>
    </row>
    <row r="1733" spans="3:10" x14ac:dyDescent="0.3">
      <c r="C1733" t="s">
        <v>91</v>
      </c>
      <c r="D1733" t="s">
        <v>38</v>
      </c>
      <c r="E1733" t="s">
        <v>18</v>
      </c>
      <c r="F1733" s="7">
        <v>44964</v>
      </c>
      <c r="G1733" s="4">
        <v>9100</v>
      </c>
      <c r="H1733">
        <v>1036</v>
      </c>
      <c r="I1733" t="str">
        <f>TRIM(shipments[[#This Row],[Geography]])</f>
        <v>Australia</v>
      </c>
      <c r="J1733">
        <f>shipments[[#This Row],[Boxes]]*_xlfn.XLOOKUP(shipments[[#This Row],[Product]],products[Product], products[Cost per box])</f>
        <v>10297.84</v>
      </c>
    </row>
    <row r="1734" spans="3:10" x14ac:dyDescent="0.3">
      <c r="C1734" t="s">
        <v>3</v>
      </c>
      <c r="D1734" t="s">
        <v>35</v>
      </c>
      <c r="E1734" t="s">
        <v>32</v>
      </c>
      <c r="F1734" s="7">
        <v>45142</v>
      </c>
      <c r="G1734" s="4">
        <v>8372</v>
      </c>
      <c r="H1734">
        <v>311</v>
      </c>
      <c r="I1734" t="str">
        <f>TRIM(shipments[[#This Row],[Geography]])</f>
        <v>USA</v>
      </c>
      <c r="J1734">
        <f>shipments[[#This Row],[Boxes]]*_xlfn.XLOOKUP(shipments[[#This Row],[Product]],products[Product], products[Cost per box])</f>
        <v>1032.52</v>
      </c>
    </row>
    <row r="1735" spans="3:10" x14ac:dyDescent="0.3">
      <c r="C1735" t="s">
        <v>68</v>
      </c>
      <c r="D1735" t="s">
        <v>34</v>
      </c>
      <c r="E1735" t="s">
        <v>24</v>
      </c>
      <c r="F1735" s="7">
        <v>45119</v>
      </c>
      <c r="G1735" s="4">
        <v>5614</v>
      </c>
      <c r="H1735">
        <v>195</v>
      </c>
      <c r="I1735" t="str">
        <f>TRIM(shipments[[#This Row],[Geography]])</f>
        <v>India</v>
      </c>
      <c r="J1735">
        <f>shipments[[#This Row],[Boxes]]*_xlfn.XLOOKUP(shipments[[#This Row],[Product]],products[Product], products[Cost per box])</f>
        <v>2049.4499999999998</v>
      </c>
    </row>
    <row r="1736" spans="3:10" x14ac:dyDescent="0.3">
      <c r="C1736" t="s">
        <v>2</v>
      </c>
      <c r="D1736" t="s">
        <v>35</v>
      </c>
      <c r="E1736" t="s">
        <v>21</v>
      </c>
      <c r="F1736" s="7">
        <v>45155</v>
      </c>
      <c r="G1736" s="4">
        <v>5957</v>
      </c>
      <c r="H1736">
        <v>391</v>
      </c>
      <c r="I1736" t="str">
        <f>TRIM(shipments[[#This Row],[Geography]])</f>
        <v>USA</v>
      </c>
      <c r="J1736">
        <f>shipments[[#This Row],[Boxes]]*_xlfn.XLOOKUP(shipments[[#This Row],[Product]],products[Product], products[Cost per box])</f>
        <v>3214.0200000000004</v>
      </c>
    </row>
    <row r="1737" spans="3:10" x14ac:dyDescent="0.3">
      <c r="C1737" t="s">
        <v>10</v>
      </c>
      <c r="D1737" t="s">
        <v>101</v>
      </c>
      <c r="E1737" t="s">
        <v>24</v>
      </c>
      <c r="F1737" s="7">
        <v>44815</v>
      </c>
      <c r="G1737" s="4">
        <v>5810</v>
      </c>
      <c r="H1737">
        <v>44</v>
      </c>
      <c r="I1737" t="str">
        <f>TRIM(shipments[[#This Row],[Geography]])</f>
        <v>USA</v>
      </c>
      <c r="J1737">
        <f>shipments[[#This Row],[Boxes]]*_xlfn.XLOOKUP(shipments[[#This Row],[Product]],products[Product], products[Cost per box])</f>
        <v>462.44</v>
      </c>
    </row>
    <row r="1738" spans="3:10" x14ac:dyDescent="0.3">
      <c r="C1738" t="s">
        <v>71</v>
      </c>
      <c r="D1738" t="s">
        <v>34</v>
      </c>
      <c r="E1738" t="s">
        <v>26</v>
      </c>
      <c r="F1738" s="7">
        <v>45072</v>
      </c>
      <c r="G1738" s="4">
        <v>1183</v>
      </c>
      <c r="H1738">
        <v>126</v>
      </c>
      <c r="I1738" t="str">
        <f>TRIM(shipments[[#This Row],[Geography]])</f>
        <v>India</v>
      </c>
      <c r="J1738">
        <f>shipments[[#This Row],[Boxes]]*_xlfn.XLOOKUP(shipments[[#This Row],[Product]],products[Product], products[Cost per box])</f>
        <v>1563.66</v>
      </c>
    </row>
    <row r="1739" spans="3:10" x14ac:dyDescent="0.3">
      <c r="C1739" t="s">
        <v>70</v>
      </c>
      <c r="D1739" t="s">
        <v>34</v>
      </c>
      <c r="E1739" t="s">
        <v>33</v>
      </c>
      <c r="F1739" s="7">
        <v>45054</v>
      </c>
      <c r="G1739" s="4">
        <v>2373</v>
      </c>
      <c r="H1739">
        <v>32</v>
      </c>
      <c r="I1739" t="str">
        <f>TRIM(shipments[[#This Row],[Geography]])</f>
        <v>India</v>
      </c>
      <c r="J1739">
        <f>shipments[[#This Row],[Boxes]]*_xlfn.XLOOKUP(shipments[[#This Row],[Product]],products[Product], products[Cost per box])</f>
        <v>84.8</v>
      </c>
    </row>
    <row r="1740" spans="3:10" x14ac:dyDescent="0.3">
      <c r="C1740" t="s">
        <v>3</v>
      </c>
      <c r="D1740" t="s">
        <v>39</v>
      </c>
      <c r="E1740" t="s">
        <v>28</v>
      </c>
      <c r="F1740" s="7">
        <v>44939</v>
      </c>
      <c r="G1740" s="4">
        <v>7994</v>
      </c>
      <c r="H1740">
        <v>308</v>
      </c>
      <c r="I1740" t="str">
        <f>TRIM(shipments[[#This Row],[Geography]])</f>
        <v>UK</v>
      </c>
      <c r="J1740">
        <f>shipments[[#This Row],[Boxes]]*_xlfn.XLOOKUP(shipments[[#This Row],[Product]],products[Product], products[Cost per box])</f>
        <v>2596.44</v>
      </c>
    </row>
    <row r="1741" spans="3:10" x14ac:dyDescent="0.3">
      <c r="C1741" t="s">
        <v>7</v>
      </c>
      <c r="D1741" t="s">
        <v>109</v>
      </c>
      <c r="E1741" t="s">
        <v>16</v>
      </c>
      <c r="F1741" s="7">
        <v>44772</v>
      </c>
      <c r="G1741" s="4">
        <v>3052</v>
      </c>
      <c r="H1741">
        <v>674</v>
      </c>
      <c r="I1741" t="str">
        <f>TRIM(shipments[[#This Row],[Geography]])</f>
        <v>India</v>
      </c>
      <c r="J1741">
        <f>shipments[[#This Row],[Boxes]]*_xlfn.XLOOKUP(shipments[[#This Row],[Product]],products[Product], products[Cost per box])</f>
        <v>3855.2799999999997</v>
      </c>
    </row>
    <row r="1742" spans="3:10" x14ac:dyDescent="0.3">
      <c r="C1742" t="s">
        <v>5</v>
      </c>
      <c r="D1742" t="s">
        <v>36</v>
      </c>
      <c r="E1742" t="s">
        <v>24</v>
      </c>
      <c r="F1742" s="7">
        <v>44843</v>
      </c>
      <c r="G1742" s="4"/>
      <c r="H1742">
        <v>332</v>
      </c>
      <c r="I1742" t="str">
        <f>TRIM(shipments[[#This Row],[Geography]])</f>
        <v>Canada</v>
      </c>
      <c r="J1742">
        <f>shipments[[#This Row],[Boxes]]*_xlfn.XLOOKUP(shipments[[#This Row],[Product]],products[Product], products[Cost per box])</f>
        <v>3489.3199999999997</v>
      </c>
    </row>
    <row r="1743" spans="3:10" x14ac:dyDescent="0.3">
      <c r="C1743" t="s">
        <v>8</v>
      </c>
      <c r="D1743" t="s">
        <v>34</v>
      </c>
      <c r="E1743" t="s">
        <v>4</v>
      </c>
      <c r="F1743" s="7">
        <v>44939</v>
      </c>
      <c r="G1743" s="4">
        <v>13153</v>
      </c>
      <c r="H1743">
        <v>454</v>
      </c>
      <c r="I1743" t="str">
        <f>TRIM(shipments[[#This Row],[Geography]])</f>
        <v>India</v>
      </c>
      <c r="J1743">
        <f>shipments[[#This Row],[Boxes]]*_xlfn.XLOOKUP(shipments[[#This Row],[Product]],products[Product], products[Cost per box])</f>
        <v>2338.1000000000004</v>
      </c>
    </row>
    <row r="1744" spans="3:10" x14ac:dyDescent="0.3">
      <c r="C1744" t="s">
        <v>9</v>
      </c>
      <c r="D1744" t="s">
        <v>34</v>
      </c>
      <c r="E1744" t="s">
        <v>24</v>
      </c>
      <c r="F1744" s="7">
        <v>45160</v>
      </c>
      <c r="G1744" s="4">
        <v>12334</v>
      </c>
      <c r="H1744">
        <v>650</v>
      </c>
      <c r="I1744" t="str">
        <f>TRIM(shipments[[#This Row],[Geography]])</f>
        <v>India</v>
      </c>
      <c r="J1744">
        <f>shipments[[#This Row],[Boxes]]*_xlfn.XLOOKUP(shipments[[#This Row],[Product]],products[Product], products[Cost per box])</f>
        <v>6831.5</v>
      </c>
    </row>
    <row r="1745" spans="3:10" x14ac:dyDescent="0.3">
      <c r="C1745" t="s">
        <v>95</v>
      </c>
      <c r="D1745" t="s">
        <v>34</v>
      </c>
      <c r="E1745" t="s">
        <v>33</v>
      </c>
      <c r="F1745" s="7">
        <v>45000</v>
      </c>
      <c r="G1745" s="4">
        <v>8680</v>
      </c>
      <c r="H1745">
        <v>322</v>
      </c>
      <c r="I1745" t="str">
        <f>TRIM(shipments[[#This Row],[Geography]])</f>
        <v>India</v>
      </c>
      <c r="J1745">
        <f>shipments[[#This Row],[Boxes]]*_xlfn.XLOOKUP(shipments[[#This Row],[Product]],products[Product], products[Cost per box])</f>
        <v>853.3</v>
      </c>
    </row>
    <row r="1746" spans="3:10" x14ac:dyDescent="0.3">
      <c r="C1746" t="s">
        <v>72</v>
      </c>
      <c r="D1746" t="s">
        <v>37</v>
      </c>
      <c r="E1746" t="s">
        <v>24</v>
      </c>
      <c r="F1746" s="7">
        <v>45029</v>
      </c>
      <c r="G1746" s="4">
        <v>10283</v>
      </c>
      <c r="H1746">
        <v>252</v>
      </c>
      <c r="I1746" t="str">
        <f>TRIM(shipments[[#This Row],[Geography]])</f>
        <v>New Zealand</v>
      </c>
      <c r="J1746">
        <f>shipments[[#This Row],[Boxes]]*_xlfn.XLOOKUP(shipments[[#This Row],[Product]],products[Product], products[Cost per box])</f>
        <v>2648.52</v>
      </c>
    </row>
    <row r="1747" spans="3:10" x14ac:dyDescent="0.3">
      <c r="C1747" t="s">
        <v>10</v>
      </c>
      <c r="D1747" t="s">
        <v>38</v>
      </c>
      <c r="E1747" t="s">
        <v>24</v>
      </c>
      <c r="F1747" s="7">
        <v>45111</v>
      </c>
      <c r="G1747" s="4">
        <v>10262</v>
      </c>
      <c r="H1747">
        <v>35</v>
      </c>
      <c r="I1747" t="str">
        <f>TRIM(shipments[[#This Row],[Geography]])</f>
        <v>Australia</v>
      </c>
      <c r="J1747">
        <f>shipments[[#This Row],[Boxes]]*_xlfn.XLOOKUP(shipments[[#This Row],[Product]],products[Product], products[Cost per box])</f>
        <v>367.84999999999997</v>
      </c>
    </row>
    <row r="1748" spans="3:10" x14ac:dyDescent="0.3">
      <c r="C1748" t="s">
        <v>95</v>
      </c>
      <c r="D1748" t="s">
        <v>35</v>
      </c>
      <c r="E1748" t="s">
        <v>31</v>
      </c>
      <c r="F1748" s="7">
        <v>44929</v>
      </c>
      <c r="G1748" s="4">
        <v>14987</v>
      </c>
      <c r="H1748">
        <v>152</v>
      </c>
      <c r="I1748" t="str">
        <f>TRIM(shipments[[#This Row],[Geography]])</f>
        <v>USA</v>
      </c>
      <c r="J1748">
        <f>shipments[[#This Row],[Boxes]]*_xlfn.XLOOKUP(shipments[[#This Row],[Product]],products[Product], products[Cost per box])</f>
        <v>419.52</v>
      </c>
    </row>
    <row r="1749" spans="3:10" x14ac:dyDescent="0.3">
      <c r="C1749" t="s">
        <v>7</v>
      </c>
      <c r="D1749" t="s">
        <v>38</v>
      </c>
      <c r="E1749" t="s">
        <v>17</v>
      </c>
      <c r="F1749" s="7">
        <v>45090</v>
      </c>
      <c r="G1749" s="4">
        <v>3962</v>
      </c>
      <c r="H1749">
        <v>166</v>
      </c>
      <c r="I1749" t="str">
        <f>TRIM(shipments[[#This Row],[Geography]])</f>
        <v>Australia</v>
      </c>
      <c r="J1749">
        <f>shipments[[#This Row],[Boxes]]*_xlfn.XLOOKUP(shipments[[#This Row],[Product]],products[Product], products[Cost per box])</f>
        <v>1047.46</v>
      </c>
    </row>
    <row r="1750" spans="3:10" x14ac:dyDescent="0.3">
      <c r="C1750" t="s">
        <v>7</v>
      </c>
      <c r="D1750" t="s">
        <v>38</v>
      </c>
      <c r="E1750" t="s">
        <v>21</v>
      </c>
      <c r="F1750" s="7">
        <v>45159</v>
      </c>
      <c r="G1750" s="4">
        <v>266</v>
      </c>
      <c r="H1750">
        <v>112</v>
      </c>
      <c r="I1750" t="str">
        <f>TRIM(shipments[[#This Row],[Geography]])</f>
        <v>Australia</v>
      </c>
      <c r="J1750">
        <f>shipments[[#This Row],[Boxes]]*_xlfn.XLOOKUP(shipments[[#This Row],[Product]],products[Product], products[Cost per box])</f>
        <v>920.6400000000001</v>
      </c>
    </row>
    <row r="1751" spans="3:10" x14ac:dyDescent="0.3">
      <c r="C1751" t="s">
        <v>2</v>
      </c>
      <c r="D1751" t="s">
        <v>36</v>
      </c>
      <c r="E1751" t="s">
        <v>24</v>
      </c>
      <c r="F1751" s="7">
        <v>45015</v>
      </c>
      <c r="G1751" s="4">
        <v>3318</v>
      </c>
      <c r="H1751">
        <v>133</v>
      </c>
      <c r="I1751" t="str">
        <f>TRIM(shipments[[#This Row],[Geography]])</f>
        <v>Canada</v>
      </c>
      <c r="J1751">
        <f>shipments[[#This Row],[Boxes]]*_xlfn.XLOOKUP(shipments[[#This Row],[Product]],products[Product], products[Cost per box])</f>
        <v>1397.83</v>
      </c>
    </row>
    <row r="1752" spans="3:10" x14ac:dyDescent="0.3">
      <c r="C1752" t="s">
        <v>5</v>
      </c>
      <c r="D1752" t="s">
        <v>37</v>
      </c>
      <c r="E1752" t="s">
        <v>30</v>
      </c>
      <c r="F1752" s="7">
        <v>44922</v>
      </c>
      <c r="G1752" s="4">
        <v>1624</v>
      </c>
      <c r="H1752">
        <v>370</v>
      </c>
      <c r="I1752" t="str">
        <f>TRIM(shipments[[#This Row],[Geography]])</f>
        <v>New Zealand</v>
      </c>
      <c r="J1752">
        <f>shipments[[#This Row],[Boxes]]*_xlfn.XLOOKUP(shipments[[#This Row],[Product]],products[Product], products[Cost per box])</f>
        <v>1864.8</v>
      </c>
    </row>
    <row r="1753" spans="3:10" x14ac:dyDescent="0.3">
      <c r="C1753" t="s">
        <v>64</v>
      </c>
      <c r="D1753" t="s">
        <v>102</v>
      </c>
      <c r="E1753" t="s">
        <v>29</v>
      </c>
      <c r="F1753" s="7">
        <v>44842</v>
      </c>
      <c r="G1753" s="4">
        <v>8239</v>
      </c>
      <c r="H1753">
        <v>385</v>
      </c>
      <c r="I1753" t="str">
        <f>TRIM(shipments[[#This Row],[Geography]])</f>
        <v>New Zealand</v>
      </c>
      <c r="J1753">
        <f>shipments[[#This Row],[Boxes]]*_xlfn.XLOOKUP(shipments[[#This Row],[Product]],products[Product], products[Cost per box])</f>
        <v>2618</v>
      </c>
    </row>
    <row r="1754" spans="3:10" x14ac:dyDescent="0.3">
      <c r="C1754" t="s">
        <v>65</v>
      </c>
      <c r="D1754" t="s">
        <v>34</v>
      </c>
      <c r="E1754" t="s">
        <v>14</v>
      </c>
      <c r="F1754" s="7">
        <v>45036</v>
      </c>
      <c r="G1754" s="4">
        <v>4466</v>
      </c>
      <c r="H1754">
        <v>251</v>
      </c>
      <c r="I1754" t="str">
        <f>TRIM(shipments[[#This Row],[Geography]])</f>
        <v>India</v>
      </c>
      <c r="J1754">
        <f>shipments[[#This Row],[Boxes]]*_xlfn.XLOOKUP(shipments[[#This Row],[Product]],products[Product], products[Cost per box])</f>
        <v>1877.48</v>
      </c>
    </row>
    <row r="1755" spans="3:10" x14ac:dyDescent="0.3">
      <c r="C1755" t="s">
        <v>64</v>
      </c>
      <c r="D1755" t="s">
        <v>39</v>
      </c>
      <c r="E1755" t="s">
        <v>23</v>
      </c>
      <c r="F1755" s="7">
        <v>45156</v>
      </c>
      <c r="G1755" s="4">
        <v>9373</v>
      </c>
      <c r="H1755">
        <v>831</v>
      </c>
      <c r="I1755" t="str">
        <f>TRIM(shipments[[#This Row],[Geography]])</f>
        <v>UK</v>
      </c>
      <c r="J1755">
        <f>shipments[[#This Row],[Boxes]]*_xlfn.XLOOKUP(shipments[[#This Row],[Product]],products[Product], products[Cost per box])</f>
        <v>3938.94</v>
      </c>
    </row>
    <row r="1756" spans="3:10" x14ac:dyDescent="0.3">
      <c r="C1756" t="s">
        <v>71</v>
      </c>
      <c r="D1756" t="s">
        <v>38</v>
      </c>
      <c r="E1756" t="s">
        <v>24</v>
      </c>
      <c r="F1756" s="7">
        <v>44772</v>
      </c>
      <c r="G1756" s="4">
        <v>2149</v>
      </c>
      <c r="H1756">
        <v>386</v>
      </c>
      <c r="I1756" t="str">
        <f>TRIM(shipments[[#This Row],[Geography]])</f>
        <v>Australia</v>
      </c>
      <c r="J1756">
        <f>shipments[[#This Row],[Boxes]]*_xlfn.XLOOKUP(shipments[[#This Row],[Product]],products[Product], products[Cost per box])</f>
        <v>4056.86</v>
      </c>
    </row>
    <row r="1757" spans="3:10" x14ac:dyDescent="0.3">
      <c r="C1757" t="s">
        <v>68</v>
      </c>
      <c r="D1757" t="s">
        <v>34</v>
      </c>
      <c r="E1757" t="s">
        <v>22</v>
      </c>
      <c r="F1757" s="7">
        <v>44896</v>
      </c>
      <c r="G1757" s="4">
        <v>3815</v>
      </c>
      <c r="H1757">
        <v>173</v>
      </c>
      <c r="I1757" t="str">
        <f>TRIM(shipments[[#This Row],[Geography]])</f>
        <v>India</v>
      </c>
      <c r="J1757">
        <f>shipments[[#This Row],[Boxes]]*_xlfn.XLOOKUP(shipments[[#This Row],[Product]],products[Product], products[Cost per box])</f>
        <v>1769.79</v>
      </c>
    </row>
    <row r="1758" spans="3:10" x14ac:dyDescent="0.3">
      <c r="C1758" t="s">
        <v>68</v>
      </c>
      <c r="D1758" t="s">
        <v>101</v>
      </c>
      <c r="E1758" t="s">
        <v>33</v>
      </c>
      <c r="F1758" s="7">
        <v>44706</v>
      </c>
      <c r="G1758" s="4">
        <v>735</v>
      </c>
      <c r="H1758">
        <v>570</v>
      </c>
      <c r="I1758" t="str">
        <f>TRIM(shipments[[#This Row],[Geography]])</f>
        <v>USA</v>
      </c>
      <c r="J1758">
        <f>shipments[[#This Row],[Boxes]]*_xlfn.XLOOKUP(shipments[[#This Row],[Product]],products[Product], products[Cost per box])</f>
        <v>1510.5</v>
      </c>
    </row>
    <row r="1759" spans="3:10" x14ac:dyDescent="0.3">
      <c r="C1759" t="s">
        <v>64</v>
      </c>
      <c r="D1759" t="s">
        <v>39</v>
      </c>
      <c r="E1759" t="s">
        <v>33</v>
      </c>
      <c r="F1759" s="7">
        <v>45058</v>
      </c>
      <c r="G1759" s="4">
        <v>1834</v>
      </c>
      <c r="H1759">
        <v>66</v>
      </c>
      <c r="I1759" t="str">
        <f>TRIM(shipments[[#This Row],[Geography]])</f>
        <v>UK</v>
      </c>
      <c r="J1759">
        <f>shipments[[#This Row],[Boxes]]*_xlfn.XLOOKUP(shipments[[#This Row],[Product]],products[Product], products[Cost per box])</f>
        <v>174.9</v>
      </c>
    </row>
    <row r="1760" spans="3:10" x14ac:dyDescent="0.3">
      <c r="C1760" t="s">
        <v>72</v>
      </c>
      <c r="D1760" t="s">
        <v>98</v>
      </c>
      <c r="E1760" t="s">
        <v>23</v>
      </c>
      <c r="F1760" s="7">
        <v>44808</v>
      </c>
      <c r="G1760" s="4"/>
      <c r="H1760">
        <v>85</v>
      </c>
      <c r="I1760" t="str">
        <f>TRIM(shipments[[#This Row],[Geography]])</f>
        <v>UK</v>
      </c>
      <c r="J1760">
        <f>shipments[[#This Row],[Boxes]]*_xlfn.XLOOKUP(shipments[[#This Row],[Product]],products[Product], products[Cost per box])</f>
        <v>402.90000000000003</v>
      </c>
    </row>
    <row r="1761" spans="3:10" x14ac:dyDescent="0.3">
      <c r="C1761" t="s">
        <v>9</v>
      </c>
      <c r="D1761" t="s">
        <v>39</v>
      </c>
      <c r="E1761" t="s">
        <v>27</v>
      </c>
      <c r="F1761" s="7">
        <v>45000</v>
      </c>
      <c r="G1761" s="4">
        <v>434</v>
      </c>
      <c r="H1761">
        <v>130</v>
      </c>
      <c r="I1761" t="str">
        <f>TRIM(shipments[[#This Row],[Geography]])</f>
        <v>UK</v>
      </c>
      <c r="J1761">
        <f>shipments[[#This Row],[Boxes]]*_xlfn.XLOOKUP(shipments[[#This Row],[Product]],products[Product], products[Cost per box])</f>
        <v>1244.1000000000001</v>
      </c>
    </row>
    <row r="1762" spans="3:10" x14ac:dyDescent="0.3">
      <c r="C1762" t="s">
        <v>8</v>
      </c>
      <c r="D1762" t="s">
        <v>104</v>
      </c>
      <c r="E1762" t="s">
        <v>16</v>
      </c>
      <c r="F1762" s="7">
        <v>44704</v>
      </c>
      <c r="G1762" s="4">
        <v>728</v>
      </c>
      <c r="H1762">
        <v>143</v>
      </c>
      <c r="I1762" t="str">
        <f>TRIM(shipments[[#This Row],[Geography]])</f>
        <v>Australia</v>
      </c>
      <c r="J1762">
        <f>shipments[[#This Row],[Boxes]]*_xlfn.XLOOKUP(shipments[[#This Row],[Product]],products[Product], products[Cost per box])</f>
        <v>817.95999999999992</v>
      </c>
    </row>
    <row r="1763" spans="3:10" x14ac:dyDescent="0.3">
      <c r="C1763" t="s">
        <v>75</v>
      </c>
      <c r="D1763" t="s">
        <v>37</v>
      </c>
      <c r="E1763" t="s">
        <v>33</v>
      </c>
      <c r="F1763" s="7">
        <v>45168</v>
      </c>
      <c r="G1763" s="4">
        <v>4207</v>
      </c>
      <c r="H1763">
        <v>12</v>
      </c>
      <c r="I1763" t="str">
        <f>TRIM(shipments[[#This Row],[Geography]])</f>
        <v>New Zealand</v>
      </c>
      <c r="J1763">
        <f>shipments[[#This Row],[Boxes]]*_xlfn.XLOOKUP(shipments[[#This Row],[Product]],products[Product], products[Cost per box])</f>
        <v>31.799999999999997</v>
      </c>
    </row>
    <row r="1764" spans="3:10" x14ac:dyDescent="0.3">
      <c r="C1764" t="s">
        <v>3</v>
      </c>
      <c r="D1764" t="s">
        <v>38</v>
      </c>
      <c r="E1764" t="s">
        <v>13</v>
      </c>
      <c r="F1764" s="7">
        <v>45051</v>
      </c>
      <c r="G1764" s="4"/>
      <c r="H1764">
        <v>28</v>
      </c>
      <c r="I1764" t="str">
        <f>TRIM(shipments[[#This Row],[Geography]])</f>
        <v>Australia</v>
      </c>
      <c r="J1764">
        <f>shipments[[#This Row],[Boxes]]*_xlfn.XLOOKUP(shipments[[#This Row],[Product]],products[Product], products[Cost per box])</f>
        <v>147.28</v>
      </c>
    </row>
    <row r="1765" spans="3:10" x14ac:dyDescent="0.3">
      <c r="C1765" t="s">
        <v>69</v>
      </c>
      <c r="D1765" t="s">
        <v>36</v>
      </c>
      <c r="E1765" t="s">
        <v>31</v>
      </c>
      <c r="F1765" s="7">
        <v>44943</v>
      </c>
      <c r="G1765" s="4">
        <v>8477</v>
      </c>
      <c r="H1765">
        <v>4</v>
      </c>
      <c r="I1765" t="str">
        <f>TRIM(shipments[[#This Row],[Geography]])</f>
        <v>Canada</v>
      </c>
      <c r="J1765">
        <f>shipments[[#This Row],[Boxes]]*_xlfn.XLOOKUP(shipments[[#This Row],[Product]],products[Product], products[Cost per box])</f>
        <v>11.04</v>
      </c>
    </row>
    <row r="1766" spans="3:10" x14ac:dyDescent="0.3">
      <c r="C1766" t="s">
        <v>64</v>
      </c>
      <c r="D1766" t="s">
        <v>35</v>
      </c>
      <c r="E1766" t="s">
        <v>22</v>
      </c>
      <c r="F1766" s="7">
        <v>45008</v>
      </c>
      <c r="G1766" s="4">
        <v>18410</v>
      </c>
      <c r="H1766">
        <v>863</v>
      </c>
      <c r="I1766" t="str">
        <f>TRIM(shipments[[#This Row],[Geography]])</f>
        <v>USA</v>
      </c>
      <c r="J1766">
        <f>shipments[[#This Row],[Boxes]]*_xlfn.XLOOKUP(shipments[[#This Row],[Product]],products[Product], products[Cost per box])</f>
        <v>8828.49</v>
      </c>
    </row>
    <row r="1767" spans="3:10" x14ac:dyDescent="0.3">
      <c r="C1767" t="s">
        <v>71</v>
      </c>
      <c r="D1767" t="s">
        <v>38</v>
      </c>
      <c r="E1767" t="s">
        <v>31</v>
      </c>
      <c r="F1767" s="7">
        <v>45120</v>
      </c>
      <c r="G1767" s="4">
        <v>6720</v>
      </c>
      <c r="H1767">
        <v>529</v>
      </c>
      <c r="I1767" t="str">
        <f>TRIM(shipments[[#This Row],[Geography]])</f>
        <v>Australia</v>
      </c>
      <c r="J1767">
        <f>shipments[[#This Row],[Boxes]]*_xlfn.XLOOKUP(shipments[[#This Row],[Product]],products[Product], products[Cost per box])</f>
        <v>1460.04</v>
      </c>
    </row>
    <row r="1768" spans="3:10" x14ac:dyDescent="0.3">
      <c r="C1768" t="s">
        <v>7</v>
      </c>
      <c r="D1768" t="s">
        <v>108</v>
      </c>
      <c r="E1768" t="s">
        <v>20</v>
      </c>
      <c r="F1768" s="7">
        <v>44853</v>
      </c>
      <c r="G1768" s="4">
        <v>8344</v>
      </c>
      <c r="H1768">
        <v>805</v>
      </c>
      <c r="I1768" t="str">
        <f>TRIM(shipments[[#This Row],[Geography]])</f>
        <v>USA</v>
      </c>
      <c r="J1768">
        <f>shipments[[#This Row],[Boxes]]*_xlfn.XLOOKUP(shipments[[#This Row],[Product]],products[Product], products[Cost per box])</f>
        <v>2962.4</v>
      </c>
    </row>
    <row r="1769" spans="3:10" x14ac:dyDescent="0.3">
      <c r="C1769" t="s">
        <v>75</v>
      </c>
      <c r="D1769" t="s">
        <v>103</v>
      </c>
      <c r="E1769" t="s">
        <v>28</v>
      </c>
      <c r="F1769" s="7">
        <v>44737</v>
      </c>
      <c r="G1769" s="4">
        <v>168</v>
      </c>
      <c r="H1769">
        <v>640</v>
      </c>
      <c r="I1769" t="str">
        <f>TRIM(shipments[[#This Row],[Geography]])</f>
        <v>Canada</v>
      </c>
      <c r="J1769">
        <f>shipments[[#This Row],[Boxes]]*_xlfn.XLOOKUP(shipments[[#This Row],[Product]],products[Product], products[Cost per box])</f>
        <v>5395.2</v>
      </c>
    </row>
    <row r="1770" spans="3:10" x14ac:dyDescent="0.3">
      <c r="C1770" t="s">
        <v>9</v>
      </c>
      <c r="D1770" t="s">
        <v>37</v>
      </c>
      <c r="E1770" t="s">
        <v>21</v>
      </c>
      <c r="F1770" s="7">
        <v>45040</v>
      </c>
      <c r="G1770" s="4">
        <v>5159</v>
      </c>
      <c r="H1770">
        <v>18</v>
      </c>
      <c r="I1770" t="str">
        <f>TRIM(shipments[[#This Row],[Geography]])</f>
        <v>New Zealand</v>
      </c>
      <c r="J1770">
        <f>shipments[[#This Row],[Boxes]]*_xlfn.XLOOKUP(shipments[[#This Row],[Product]],products[Product], products[Cost per box])</f>
        <v>147.96</v>
      </c>
    </row>
    <row r="1771" spans="3:10" x14ac:dyDescent="0.3">
      <c r="C1771" t="s">
        <v>10</v>
      </c>
      <c r="D1771" t="s">
        <v>115</v>
      </c>
      <c r="E1771" t="s">
        <v>31</v>
      </c>
      <c r="F1771" s="7">
        <v>44863</v>
      </c>
      <c r="G1771" s="4">
        <v>4501</v>
      </c>
      <c r="H1771">
        <v>269</v>
      </c>
      <c r="I1771" t="str">
        <f>TRIM(shipments[[#This Row],[Geography]])</f>
        <v>Australia</v>
      </c>
      <c r="J1771">
        <f>shipments[[#This Row],[Boxes]]*_xlfn.XLOOKUP(shipments[[#This Row],[Product]],products[Product], products[Cost per box])</f>
        <v>742.43999999999994</v>
      </c>
    </row>
    <row r="1772" spans="3:10" x14ac:dyDescent="0.3">
      <c r="C1772" t="s">
        <v>2</v>
      </c>
      <c r="D1772" t="s">
        <v>105</v>
      </c>
      <c r="E1772" t="s">
        <v>21</v>
      </c>
      <c r="F1772" s="7">
        <v>44727</v>
      </c>
      <c r="G1772" s="4">
        <v>5677</v>
      </c>
      <c r="H1772">
        <v>1111</v>
      </c>
      <c r="I1772" t="str">
        <f>TRIM(shipments[[#This Row],[Geography]])</f>
        <v>Canada</v>
      </c>
      <c r="J1772">
        <f>shipments[[#This Row],[Boxes]]*_xlfn.XLOOKUP(shipments[[#This Row],[Product]],products[Product], products[Cost per box])</f>
        <v>9132.42</v>
      </c>
    </row>
    <row r="1773" spans="3:10" x14ac:dyDescent="0.3">
      <c r="C1773" t="s">
        <v>68</v>
      </c>
      <c r="D1773" t="s">
        <v>108</v>
      </c>
      <c r="E1773" t="s">
        <v>28</v>
      </c>
      <c r="F1773" s="7">
        <v>44696</v>
      </c>
      <c r="G1773" s="4">
        <v>14315</v>
      </c>
      <c r="H1773">
        <v>1299</v>
      </c>
      <c r="I1773" t="str">
        <f>TRIM(shipments[[#This Row],[Geography]])</f>
        <v>USA</v>
      </c>
      <c r="J1773">
        <f>shipments[[#This Row],[Boxes]]*_xlfn.XLOOKUP(shipments[[#This Row],[Product]],products[Product], products[Cost per box])</f>
        <v>10950.57</v>
      </c>
    </row>
    <row r="1774" spans="3:10" x14ac:dyDescent="0.3">
      <c r="C1774" t="s">
        <v>72</v>
      </c>
      <c r="D1774" t="s">
        <v>37</v>
      </c>
      <c r="E1774" t="s">
        <v>4</v>
      </c>
      <c r="F1774" s="7">
        <v>44984</v>
      </c>
      <c r="G1774" s="4">
        <v>7350</v>
      </c>
      <c r="H1774">
        <v>263</v>
      </c>
      <c r="I1774" t="str">
        <f>TRIM(shipments[[#This Row],[Geography]])</f>
        <v>New Zealand</v>
      </c>
      <c r="J1774">
        <f>shipments[[#This Row],[Boxes]]*_xlfn.XLOOKUP(shipments[[#This Row],[Product]],products[Product], products[Cost per box])</f>
        <v>1354.45</v>
      </c>
    </row>
    <row r="1775" spans="3:10" x14ac:dyDescent="0.3">
      <c r="C1775" t="s">
        <v>91</v>
      </c>
      <c r="D1775" t="s">
        <v>38</v>
      </c>
      <c r="E1775" t="s">
        <v>15</v>
      </c>
      <c r="F1775" s="7">
        <v>45036</v>
      </c>
      <c r="G1775" s="4">
        <v>22204</v>
      </c>
      <c r="H1775">
        <v>889</v>
      </c>
      <c r="I1775" t="str">
        <f>TRIM(shipments[[#This Row],[Geography]])</f>
        <v>Australia</v>
      </c>
      <c r="J1775">
        <f>shipments[[#This Row],[Boxes]]*_xlfn.XLOOKUP(shipments[[#This Row],[Product]],products[Product], products[Cost per box])</f>
        <v>3422.65</v>
      </c>
    </row>
    <row r="1776" spans="3:10" x14ac:dyDescent="0.3">
      <c r="C1776" t="s">
        <v>3</v>
      </c>
      <c r="D1776" t="s">
        <v>36</v>
      </c>
      <c r="E1776" t="s">
        <v>16</v>
      </c>
      <c r="F1776" s="7">
        <v>44663</v>
      </c>
      <c r="G1776" s="4">
        <v>10738</v>
      </c>
      <c r="H1776">
        <v>255</v>
      </c>
      <c r="I1776" t="str">
        <f>TRIM(shipments[[#This Row],[Geography]])</f>
        <v>Canada</v>
      </c>
      <c r="J1776">
        <f>shipments[[#This Row],[Boxes]]*_xlfn.XLOOKUP(shipments[[#This Row],[Product]],products[Product], products[Cost per box])</f>
        <v>1458.6</v>
      </c>
    </row>
    <row r="1777" spans="3:10" x14ac:dyDescent="0.3">
      <c r="C1777" t="s">
        <v>71</v>
      </c>
      <c r="D1777" t="s">
        <v>38</v>
      </c>
      <c r="E1777" t="s">
        <v>20</v>
      </c>
      <c r="F1777" s="7">
        <v>45085</v>
      </c>
      <c r="G1777" s="4">
        <v>4144</v>
      </c>
      <c r="H1777">
        <v>155</v>
      </c>
      <c r="I1777" t="str">
        <f>TRIM(shipments[[#This Row],[Geography]])</f>
        <v>Australia</v>
      </c>
      <c r="J1777">
        <f>shipments[[#This Row],[Boxes]]*_xlfn.XLOOKUP(shipments[[#This Row],[Product]],products[Product], products[Cost per box])</f>
        <v>570.4</v>
      </c>
    </row>
    <row r="1778" spans="3:10" x14ac:dyDescent="0.3">
      <c r="C1778" t="s">
        <v>5</v>
      </c>
      <c r="D1778" t="s">
        <v>108</v>
      </c>
      <c r="E1778" t="s">
        <v>13</v>
      </c>
      <c r="F1778" s="7">
        <v>44736</v>
      </c>
      <c r="G1778" s="4">
        <v>595</v>
      </c>
      <c r="H1778">
        <v>873</v>
      </c>
      <c r="I1778" t="str">
        <f>TRIM(shipments[[#This Row],[Geography]])</f>
        <v>USA</v>
      </c>
      <c r="J1778">
        <f>shipments[[#This Row],[Boxes]]*_xlfn.XLOOKUP(shipments[[#This Row],[Product]],products[Product], products[Cost per box])</f>
        <v>4591.9799999999996</v>
      </c>
    </row>
    <row r="1779" spans="3:10" x14ac:dyDescent="0.3">
      <c r="C1779" t="s">
        <v>66</v>
      </c>
      <c r="D1779" t="s">
        <v>35</v>
      </c>
      <c r="E1779" t="s">
        <v>21</v>
      </c>
      <c r="F1779" s="7">
        <v>44953</v>
      </c>
      <c r="G1779" s="4">
        <v>10773</v>
      </c>
      <c r="H1779">
        <v>68</v>
      </c>
      <c r="I1779" t="str">
        <f>TRIM(shipments[[#This Row],[Geography]])</f>
        <v>USA</v>
      </c>
      <c r="J1779">
        <f>shipments[[#This Row],[Boxes]]*_xlfn.XLOOKUP(shipments[[#This Row],[Product]],products[Product], products[Cost per box])</f>
        <v>558.96</v>
      </c>
    </row>
    <row r="1780" spans="3:10" x14ac:dyDescent="0.3">
      <c r="C1780" t="s">
        <v>74</v>
      </c>
      <c r="D1780" t="s">
        <v>38</v>
      </c>
      <c r="E1780" t="s">
        <v>26</v>
      </c>
      <c r="F1780" s="7">
        <v>45134</v>
      </c>
      <c r="G1780" s="4"/>
      <c r="H1780">
        <v>2285</v>
      </c>
      <c r="I1780" t="str">
        <f>TRIM(shipments[[#This Row],[Geography]])</f>
        <v>Australia</v>
      </c>
      <c r="J1780">
        <f>shipments[[#This Row],[Boxes]]*_xlfn.XLOOKUP(shipments[[#This Row],[Product]],products[Product], products[Cost per box])</f>
        <v>28356.85</v>
      </c>
    </row>
    <row r="1781" spans="3:10" x14ac:dyDescent="0.3">
      <c r="C1781" t="s">
        <v>7</v>
      </c>
      <c r="D1781" t="s">
        <v>38</v>
      </c>
      <c r="E1781" t="s">
        <v>13</v>
      </c>
      <c r="F1781" s="7">
        <v>44937</v>
      </c>
      <c r="G1781" s="4">
        <v>7476</v>
      </c>
      <c r="H1781">
        <v>110</v>
      </c>
      <c r="I1781" t="str">
        <f>TRIM(shipments[[#This Row],[Geography]])</f>
        <v>Australia</v>
      </c>
      <c r="J1781">
        <f>shipments[[#This Row],[Boxes]]*_xlfn.XLOOKUP(shipments[[#This Row],[Product]],products[Product], products[Cost per box])</f>
        <v>578.6</v>
      </c>
    </row>
    <row r="1782" spans="3:10" x14ac:dyDescent="0.3">
      <c r="C1782" t="s">
        <v>73</v>
      </c>
      <c r="D1782" t="s">
        <v>35</v>
      </c>
      <c r="E1782" t="s">
        <v>33</v>
      </c>
      <c r="F1782" s="7">
        <v>45089</v>
      </c>
      <c r="G1782" s="4">
        <v>3822</v>
      </c>
      <c r="H1782">
        <v>135</v>
      </c>
      <c r="I1782" t="str">
        <f>TRIM(shipments[[#This Row],[Geography]])</f>
        <v>USA</v>
      </c>
      <c r="J1782">
        <f>shipments[[#This Row],[Boxes]]*_xlfn.XLOOKUP(shipments[[#This Row],[Product]],products[Product], products[Cost per box])</f>
        <v>357.75</v>
      </c>
    </row>
    <row r="1783" spans="3:10" x14ac:dyDescent="0.3">
      <c r="C1783" t="s">
        <v>5</v>
      </c>
      <c r="D1783" t="s">
        <v>34</v>
      </c>
      <c r="E1783" t="s">
        <v>26</v>
      </c>
      <c r="F1783" s="7">
        <v>44750</v>
      </c>
      <c r="G1783" s="4">
        <v>630</v>
      </c>
      <c r="H1783">
        <v>343</v>
      </c>
      <c r="I1783" t="str">
        <f>TRIM(shipments[[#This Row],[Geography]])</f>
        <v>India</v>
      </c>
      <c r="J1783">
        <f>shipments[[#This Row],[Boxes]]*_xlfn.XLOOKUP(shipments[[#This Row],[Product]],products[Product], products[Cost per box])</f>
        <v>4256.63</v>
      </c>
    </row>
    <row r="1784" spans="3:10" x14ac:dyDescent="0.3">
      <c r="C1784" t="s">
        <v>3</v>
      </c>
      <c r="D1784" t="s">
        <v>34</v>
      </c>
      <c r="E1784" t="s">
        <v>20</v>
      </c>
      <c r="F1784" s="7">
        <v>45078</v>
      </c>
      <c r="G1784" s="4">
        <v>12929</v>
      </c>
      <c r="H1784">
        <v>61</v>
      </c>
      <c r="I1784" t="str">
        <f>TRIM(shipments[[#This Row],[Geography]])</f>
        <v>India</v>
      </c>
      <c r="J1784">
        <f>shipments[[#This Row],[Boxes]]*_xlfn.XLOOKUP(shipments[[#This Row],[Product]],products[Product], products[Cost per box])</f>
        <v>224.48000000000002</v>
      </c>
    </row>
    <row r="1785" spans="3:10" x14ac:dyDescent="0.3">
      <c r="C1785" t="s">
        <v>94</v>
      </c>
      <c r="D1785" t="s">
        <v>35</v>
      </c>
      <c r="E1785" t="s">
        <v>26</v>
      </c>
      <c r="F1785" s="7">
        <v>44938</v>
      </c>
      <c r="G1785" s="4">
        <v>3087</v>
      </c>
      <c r="H1785">
        <v>525</v>
      </c>
      <c r="I1785" t="str">
        <f>TRIM(shipments[[#This Row],[Geography]])</f>
        <v>USA</v>
      </c>
      <c r="J1785">
        <f>shipments[[#This Row],[Boxes]]*_xlfn.XLOOKUP(shipments[[#This Row],[Product]],products[Product], products[Cost per box])</f>
        <v>6515.25</v>
      </c>
    </row>
    <row r="1786" spans="3:10" x14ac:dyDescent="0.3">
      <c r="C1786" t="s">
        <v>74</v>
      </c>
      <c r="D1786" t="s">
        <v>106</v>
      </c>
      <c r="E1786" t="s">
        <v>22</v>
      </c>
      <c r="F1786" s="7">
        <v>44897</v>
      </c>
      <c r="G1786" s="4">
        <v>3451</v>
      </c>
      <c r="H1786">
        <v>108</v>
      </c>
      <c r="I1786" t="str">
        <f>TRIM(shipments[[#This Row],[Geography]])</f>
        <v>USA</v>
      </c>
      <c r="J1786">
        <f>shipments[[#This Row],[Boxes]]*_xlfn.XLOOKUP(shipments[[#This Row],[Product]],products[Product], products[Cost per box])</f>
        <v>1104.8400000000001</v>
      </c>
    </row>
    <row r="1787" spans="3:10" x14ac:dyDescent="0.3">
      <c r="C1787" t="s">
        <v>73</v>
      </c>
      <c r="D1787" t="s">
        <v>35</v>
      </c>
      <c r="E1787" t="s">
        <v>19</v>
      </c>
      <c r="F1787" s="7">
        <v>44768</v>
      </c>
      <c r="G1787" s="4">
        <v>3430</v>
      </c>
      <c r="H1787">
        <v>319</v>
      </c>
      <c r="I1787" t="str">
        <f>TRIM(shipments[[#This Row],[Geography]])</f>
        <v>USA</v>
      </c>
      <c r="J1787">
        <f>shipments[[#This Row],[Boxes]]*_xlfn.XLOOKUP(shipments[[#This Row],[Product]],products[Product], products[Cost per box])</f>
        <v>2465.8700000000003</v>
      </c>
    </row>
    <row r="1788" spans="3:10" x14ac:dyDescent="0.3">
      <c r="C1788" t="s">
        <v>7</v>
      </c>
      <c r="D1788" t="s">
        <v>99</v>
      </c>
      <c r="E1788" t="s">
        <v>21</v>
      </c>
      <c r="F1788" s="7">
        <v>44888</v>
      </c>
      <c r="G1788" s="4">
        <v>4025</v>
      </c>
      <c r="H1788">
        <v>426</v>
      </c>
      <c r="I1788" t="str">
        <f>TRIM(shipments[[#This Row],[Geography]])</f>
        <v>India</v>
      </c>
      <c r="J1788">
        <f>shipments[[#This Row],[Boxes]]*_xlfn.XLOOKUP(shipments[[#This Row],[Product]],products[Product], products[Cost per box])</f>
        <v>3501.7200000000003</v>
      </c>
    </row>
    <row r="1789" spans="3:10" x14ac:dyDescent="0.3">
      <c r="C1789" t="s">
        <v>8</v>
      </c>
      <c r="D1789" t="s">
        <v>35</v>
      </c>
      <c r="E1789" t="s">
        <v>21</v>
      </c>
      <c r="F1789" s="7">
        <v>45002</v>
      </c>
      <c r="G1789" s="4">
        <v>5600</v>
      </c>
      <c r="H1789">
        <v>255</v>
      </c>
      <c r="I1789" t="str">
        <f>TRIM(shipments[[#This Row],[Geography]])</f>
        <v>USA</v>
      </c>
      <c r="J1789">
        <f>shipments[[#This Row],[Boxes]]*_xlfn.XLOOKUP(shipments[[#This Row],[Product]],products[Product], products[Cost per box])</f>
        <v>2096.1000000000004</v>
      </c>
    </row>
    <row r="1790" spans="3:10" x14ac:dyDescent="0.3">
      <c r="C1790" t="s">
        <v>73</v>
      </c>
      <c r="D1790" t="s">
        <v>37</v>
      </c>
      <c r="E1790" t="s">
        <v>18</v>
      </c>
      <c r="F1790" s="7">
        <v>44944</v>
      </c>
      <c r="G1790" s="4">
        <v>6538</v>
      </c>
      <c r="H1790">
        <v>18</v>
      </c>
      <c r="I1790" t="str">
        <f>TRIM(shipments[[#This Row],[Geography]])</f>
        <v>New Zealand</v>
      </c>
      <c r="J1790">
        <f>shipments[[#This Row],[Boxes]]*_xlfn.XLOOKUP(shipments[[#This Row],[Product]],products[Product], products[Cost per box])</f>
        <v>178.92</v>
      </c>
    </row>
    <row r="1791" spans="3:10" x14ac:dyDescent="0.3">
      <c r="C1791" t="s">
        <v>68</v>
      </c>
      <c r="D1791" t="s">
        <v>35</v>
      </c>
      <c r="E1791" t="s">
        <v>4</v>
      </c>
      <c r="F1791" s="7">
        <v>44929</v>
      </c>
      <c r="G1791" s="4">
        <v>819</v>
      </c>
      <c r="H1791">
        <v>41</v>
      </c>
      <c r="I1791" t="str">
        <f>TRIM(shipments[[#This Row],[Geography]])</f>
        <v>USA</v>
      </c>
      <c r="J1791">
        <f>shipments[[#This Row],[Boxes]]*_xlfn.XLOOKUP(shipments[[#This Row],[Product]],products[Product], products[Cost per box])</f>
        <v>211.15</v>
      </c>
    </row>
    <row r="1792" spans="3:10" x14ac:dyDescent="0.3">
      <c r="C1792" t="s">
        <v>68</v>
      </c>
      <c r="D1792" t="s">
        <v>38</v>
      </c>
      <c r="E1792" t="s">
        <v>27</v>
      </c>
      <c r="F1792" s="7">
        <v>44841</v>
      </c>
      <c r="G1792" s="4">
        <v>1008</v>
      </c>
      <c r="H1792">
        <v>449</v>
      </c>
      <c r="I1792" t="str">
        <f>TRIM(shipments[[#This Row],[Geography]])</f>
        <v>Australia</v>
      </c>
      <c r="J1792">
        <f>shipments[[#This Row],[Boxes]]*_xlfn.XLOOKUP(shipments[[#This Row],[Product]],products[Product], products[Cost per box])</f>
        <v>4296.93</v>
      </c>
    </row>
    <row r="1793" spans="3:10" x14ac:dyDescent="0.3">
      <c r="C1793" t="s">
        <v>6</v>
      </c>
      <c r="D1793" t="s">
        <v>39</v>
      </c>
      <c r="E1793" t="s">
        <v>19</v>
      </c>
      <c r="F1793" s="7">
        <v>44835</v>
      </c>
      <c r="G1793" s="4">
        <v>3472</v>
      </c>
      <c r="H1793">
        <v>180</v>
      </c>
      <c r="I1793" t="str">
        <f>TRIM(shipments[[#This Row],[Geography]])</f>
        <v>UK</v>
      </c>
      <c r="J1793">
        <f>shipments[[#This Row],[Boxes]]*_xlfn.XLOOKUP(shipments[[#This Row],[Product]],products[Product], products[Cost per box])</f>
        <v>1391.4</v>
      </c>
    </row>
    <row r="1794" spans="3:10" x14ac:dyDescent="0.3">
      <c r="C1794" t="s">
        <v>9</v>
      </c>
      <c r="D1794" t="s">
        <v>35</v>
      </c>
      <c r="E1794" t="s">
        <v>18</v>
      </c>
      <c r="F1794" s="7">
        <v>45134</v>
      </c>
      <c r="G1794" s="4">
        <v>6608</v>
      </c>
      <c r="H1794">
        <v>148</v>
      </c>
      <c r="I1794" t="str">
        <f>TRIM(shipments[[#This Row],[Geography]])</f>
        <v>USA</v>
      </c>
      <c r="J1794">
        <f>shipments[[#This Row],[Boxes]]*_xlfn.XLOOKUP(shipments[[#This Row],[Product]],products[Product], products[Cost per box])</f>
        <v>1471.12</v>
      </c>
    </row>
    <row r="1795" spans="3:10" x14ac:dyDescent="0.3">
      <c r="C1795" t="s">
        <v>3</v>
      </c>
      <c r="D1795" t="s">
        <v>37</v>
      </c>
      <c r="E1795" t="s">
        <v>18</v>
      </c>
      <c r="F1795" s="7">
        <v>45159</v>
      </c>
      <c r="G1795" s="4">
        <v>4704</v>
      </c>
      <c r="H1795">
        <v>1086</v>
      </c>
      <c r="I1795" t="str">
        <f>TRIM(shipments[[#This Row],[Geography]])</f>
        <v>New Zealand</v>
      </c>
      <c r="J1795">
        <f>shipments[[#This Row],[Boxes]]*_xlfn.XLOOKUP(shipments[[#This Row],[Product]],products[Product], products[Cost per box])</f>
        <v>10794.84</v>
      </c>
    </row>
    <row r="1796" spans="3:10" x14ac:dyDescent="0.3">
      <c r="C1796" t="s">
        <v>65</v>
      </c>
      <c r="D1796" t="s">
        <v>35</v>
      </c>
      <c r="E1796" t="s">
        <v>13</v>
      </c>
      <c r="F1796" s="7">
        <v>44713</v>
      </c>
      <c r="G1796" s="4">
        <v>483</v>
      </c>
      <c r="H1796">
        <v>927</v>
      </c>
      <c r="I1796" t="str">
        <f>TRIM(shipments[[#This Row],[Geography]])</f>
        <v>USA</v>
      </c>
      <c r="J1796">
        <f>shipments[[#This Row],[Boxes]]*_xlfn.XLOOKUP(shipments[[#This Row],[Product]],products[Product], products[Cost per box])</f>
        <v>4876.0199999999995</v>
      </c>
    </row>
    <row r="1797" spans="3:10" x14ac:dyDescent="0.3">
      <c r="C1797" t="s">
        <v>66</v>
      </c>
      <c r="D1797" t="s">
        <v>114</v>
      </c>
      <c r="E1797" t="s">
        <v>21</v>
      </c>
      <c r="F1797" s="7">
        <v>44854</v>
      </c>
      <c r="G1797" s="4">
        <v>1946</v>
      </c>
      <c r="H1797">
        <v>872</v>
      </c>
      <c r="I1797" t="str">
        <f>TRIM(shipments[[#This Row],[Geography]])</f>
        <v>Canada</v>
      </c>
      <c r="J1797">
        <f>shipments[[#This Row],[Boxes]]*_xlfn.XLOOKUP(shipments[[#This Row],[Product]],products[Product], products[Cost per box])</f>
        <v>7167.84</v>
      </c>
    </row>
    <row r="1798" spans="3:10" x14ac:dyDescent="0.3">
      <c r="C1798" t="s">
        <v>10</v>
      </c>
      <c r="D1798" t="s">
        <v>34</v>
      </c>
      <c r="E1798" t="s">
        <v>22</v>
      </c>
      <c r="F1798" s="7">
        <v>45128</v>
      </c>
      <c r="G1798" s="4">
        <v>2849</v>
      </c>
      <c r="H1798">
        <v>413</v>
      </c>
      <c r="I1798" t="str">
        <f>TRIM(shipments[[#This Row],[Geography]])</f>
        <v>India</v>
      </c>
      <c r="J1798">
        <f>shipments[[#This Row],[Boxes]]*_xlfn.XLOOKUP(shipments[[#This Row],[Product]],products[Product], products[Cost per box])</f>
        <v>4224.99</v>
      </c>
    </row>
    <row r="1799" spans="3:10" x14ac:dyDescent="0.3">
      <c r="C1799" t="s">
        <v>10</v>
      </c>
      <c r="D1799" t="s">
        <v>37</v>
      </c>
      <c r="E1799" t="s">
        <v>31</v>
      </c>
      <c r="F1799" s="7">
        <v>44798</v>
      </c>
      <c r="G1799" s="4">
        <v>1029</v>
      </c>
      <c r="H1799">
        <v>634</v>
      </c>
      <c r="I1799" t="str">
        <f>TRIM(shipments[[#This Row],[Geography]])</f>
        <v>New Zealand</v>
      </c>
      <c r="J1799">
        <f>shipments[[#This Row],[Boxes]]*_xlfn.XLOOKUP(shipments[[#This Row],[Product]],products[Product], products[Cost per box])</f>
        <v>1749.84</v>
      </c>
    </row>
    <row r="1800" spans="3:10" x14ac:dyDescent="0.3">
      <c r="C1800" t="s">
        <v>67</v>
      </c>
      <c r="D1800" t="s">
        <v>109</v>
      </c>
      <c r="E1800" t="s">
        <v>20</v>
      </c>
      <c r="F1800" s="7">
        <v>44923</v>
      </c>
      <c r="G1800" s="4">
        <v>11095</v>
      </c>
      <c r="H1800">
        <v>407</v>
      </c>
      <c r="I1800" t="str">
        <f>TRIM(shipments[[#This Row],[Geography]])</f>
        <v>India</v>
      </c>
      <c r="J1800">
        <f>shipments[[#This Row],[Boxes]]*_xlfn.XLOOKUP(shipments[[#This Row],[Product]],products[Product], products[Cost per box])</f>
        <v>1497.76</v>
      </c>
    </row>
    <row r="1801" spans="3:10" x14ac:dyDescent="0.3">
      <c r="C1801" t="s">
        <v>8</v>
      </c>
      <c r="D1801" t="s">
        <v>110</v>
      </c>
      <c r="E1801" t="s">
        <v>27</v>
      </c>
      <c r="F1801" s="7">
        <v>44917</v>
      </c>
      <c r="G1801" s="4">
        <v>266</v>
      </c>
      <c r="H1801">
        <v>55</v>
      </c>
      <c r="I1801" t="str">
        <f>TRIM(shipments[[#This Row],[Geography]])</f>
        <v>UK</v>
      </c>
      <c r="J1801">
        <f>shipments[[#This Row],[Boxes]]*_xlfn.XLOOKUP(shipments[[#This Row],[Product]],products[Product], products[Cost per box])</f>
        <v>526.35</v>
      </c>
    </row>
    <row r="1802" spans="3:10" x14ac:dyDescent="0.3">
      <c r="C1802" t="s">
        <v>71</v>
      </c>
      <c r="D1802" t="s">
        <v>105</v>
      </c>
      <c r="E1802" t="s">
        <v>26</v>
      </c>
      <c r="F1802" s="7">
        <v>44878</v>
      </c>
      <c r="G1802" s="4">
        <v>210</v>
      </c>
      <c r="H1802">
        <v>100</v>
      </c>
      <c r="I1802" t="str">
        <f>TRIM(shipments[[#This Row],[Geography]])</f>
        <v>Canada</v>
      </c>
      <c r="J1802">
        <f>shipments[[#This Row],[Boxes]]*_xlfn.XLOOKUP(shipments[[#This Row],[Product]],products[Product], products[Cost per box])</f>
        <v>1241</v>
      </c>
    </row>
    <row r="1803" spans="3:10" x14ac:dyDescent="0.3">
      <c r="C1803" t="s">
        <v>8</v>
      </c>
      <c r="D1803" t="s">
        <v>98</v>
      </c>
      <c r="E1803" t="s">
        <v>33</v>
      </c>
      <c r="F1803" s="7">
        <v>44727</v>
      </c>
      <c r="G1803" s="4">
        <v>3794</v>
      </c>
      <c r="H1803">
        <v>23</v>
      </c>
      <c r="I1803" t="str">
        <f>TRIM(shipments[[#This Row],[Geography]])</f>
        <v>UK</v>
      </c>
      <c r="J1803">
        <f>shipments[[#This Row],[Boxes]]*_xlfn.XLOOKUP(shipments[[#This Row],[Product]],products[Product], products[Cost per box])</f>
        <v>60.949999999999996</v>
      </c>
    </row>
    <row r="1804" spans="3:10" x14ac:dyDescent="0.3">
      <c r="C1804" t="s">
        <v>3</v>
      </c>
      <c r="D1804" t="s">
        <v>35</v>
      </c>
      <c r="E1804" t="s">
        <v>16</v>
      </c>
      <c r="F1804" s="7">
        <v>44801</v>
      </c>
      <c r="G1804" s="4">
        <v>3430</v>
      </c>
      <c r="H1804">
        <v>426</v>
      </c>
      <c r="I1804" t="str">
        <f>TRIM(shipments[[#This Row],[Geography]])</f>
        <v>USA</v>
      </c>
      <c r="J1804">
        <f>shipments[[#This Row],[Boxes]]*_xlfn.XLOOKUP(shipments[[#This Row],[Product]],products[Product], products[Cost per box])</f>
        <v>2436.7199999999998</v>
      </c>
    </row>
    <row r="1805" spans="3:10" x14ac:dyDescent="0.3">
      <c r="C1805" t="s">
        <v>72</v>
      </c>
      <c r="D1805" t="s">
        <v>35</v>
      </c>
      <c r="E1805" t="s">
        <v>29</v>
      </c>
      <c r="F1805" s="7">
        <v>45113</v>
      </c>
      <c r="G1805" s="4">
        <v>12607</v>
      </c>
      <c r="H1805">
        <v>788</v>
      </c>
      <c r="I1805" t="str">
        <f>TRIM(shipments[[#This Row],[Geography]])</f>
        <v>USA</v>
      </c>
      <c r="J1805">
        <f>shipments[[#This Row],[Boxes]]*_xlfn.XLOOKUP(shipments[[#This Row],[Product]],products[Product], products[Cost per box])</f>
        <v>5358.4</v>
      </c>
    </row>
    <row r="1806" spans="3:10" x14ac:dyDescent="0.3">
      <c r="C1806" t="s">
        <v>3</v>
      </c>
      <c r="D1806" t="s">
        <v>39</v>
      </c>
      <c r="E1806" t="s">
        <v>14</v>
      </c>
      <c r="F1806" s="7">
        <v>45022</v>
      </c>
      <c r="G1806" s="4">
        <v>2947</v>
      </c>
      <c r="H1806">
        <v>77</v>
      </c>
      <c r="I1806" t="str">
        <f>TRIM(shipments[[#This Row],[Geography]])</f>
        <v>UK</v>
      </c>
      <c r="J1806">
        <f>shipments[[#This Row],[Boxes]]*_xlfn.XLOOKUP(shipments[[#This Row],[Product]],products[Product], products[Cost per box])</f>
        <v>575.96</v>
      </c>
    </row>
    <row r="1807" spans="3:10" x14ac:dyDescent="0.3">
      <c r="C1807" t="s">
        <v>66</v>
      </c>
      <c r="D1807" t="s">
        <v>101</v>
      </c>
      <c r="E1807" t="s">
        <v>26</v>
      </c>
      <c r="F1807" s="7">
        <v>44704</v>
      </c>
      <c r="G1807" s="4">
        <v>5971</v>
      </c>
      <c r="H1807">
        <v>460</v>
      </c>
      <c r="I1807" t="str">
        <f>TRIM(shipments[[#This Row],[Geography]])</f>
        <v>USA</v>
      </c>
      <c r="J1807">
        <f>shipments[[#This Row],[Boxes]]*_xlfn.XLOOKUP(shipments[[#This Row],[Product]],products[Product], products[Cost per box])</f>
        <v>5708.6</v>
      </c>
    </row>
    <row r="1808" spans="3:10" x14ac:dyDescent="0.3">
      <c r="C1808" t="s">
        <v>3</v>
      </c>
      <c r="D1808" t="s">
        <v>106</v>
      </c>
      <c r="E1808" t="s">
        <v>33</v>
      </c>
      <c r="F1808" s="7">
        <v>44850</v>
      </c>
      <c r="G1808" s="4">
        <v>3808</v>
      </c>
      <c r="H1808">
        <v>217</v>
      </c>
      <c r="I1808" t="str">
        <f>TRIM(shipments[[#This Row],[Geography]])</f>
        <v>USA</v>
      </c>
      <c r="J1808">
        <f>shipments[[#This Row],[Boxes]]*_xlfn.XLOOKUP(shipments[[#This Row],[Product]],products[Product], products[Cost per box])</f>
        <v>575.04999999999995</v>
      </c>
    </row>
    <row r="1809" spans="3:10" x14ac:dyDescent="0.3">
      <c r="C1809" t="s">
        <v>9</v>
      </c>
      <c r="D1809" t="s">
        <v>98</v>
      </c>
      <c r="E1809" t="s">
        <v>4</v>
      </c>
      <c r="F1809" s="7">
        <v>44778</v>
      </c>
      <c r="G1809" s="4">
        <v>3731</v>
      </c>
      <c r="H1809">
        <v>24</v>
      </c>
      <c r="I1809" t="str">
        <f>TRIM(shipments[[#This Row],[Geography]])</f>
        <v>UK</v>
      </c>
      <c r="J1809">
        <f>shipments[[#This Row],[Boxes]]*_xlfn.XLOOKUP(shipments[[#This Row],[Product]],products[Product], products[Cost per box])</f>
        <v>123.60000000000001</v>
      </c>
    </row>
    <row r="1810" spans="3:10" x14ac:dyDescent="0.3">
      <c r="C1810" t="s">
        <v>65</v>
      </c>
      <c r="D1810" t="s">
        <v>105</v>
      </c>
      <c r="E1810" t="s">
        <v>14</v>
      </c>
      <c r="F1810" s="7">
        <v>44793</v>
      </c>
      <c r="G1810" s="4">
        <v>3899</v>
      </c>
      <c r="H1810">
        <v>555</v>
      </c>
      <c r="I1810" t="str">
        <f>TRIM(shipments[[#This Row],[Geography]])</f>
        <v>Canada</v>
      </c>
      <c r="J1810">
        <f>shipments[[#This Row],[Boxes]]*_xlfn.XLOOKUP(shipments[[#This Row],[Product]],products[Product], products[Cost per box])</f>
        <v>4151.4000000000005</v>
      </c>
    </row>
    <row r="1811" spans="3:10" x14ac:dyDescent="0.3">
      <c r="C1811" t="s">
        <v>64</v>
      </c>
      <c r="D1811" t="s">
        <v>36</v>
      </c>
      <c r="E1811" t="s">
        <v>30</v>
      </c>
      <c r="F1811" s="7">
        <v>45000</v>
      </c>
      <c r="G1811" s="4">
        <v>10976</v>
      </c>
      <c r="H1811">
        <v>260</v>
      </c>
      <c r="I1811" t="str">
        <f>TRIM(shipments[[#This Row],[Geography]])</f>
        <v>Canada</v>
      </c>
      <c r="J1811">
        <f>shipments[[#This Row],[Boxes]]*_xlfn.XLOOKUP(shipments[[#This Row],[Product]],products[Product], products[Cost per box])</f>
        <v>1310.4000000000001</v>
      </c>
    </row>
    <row r="1812" spans="3:10" x14ac:dyDescent="0.3">
      <c r="C1812" t="s">
        <v>6</v>
      </c>
      <c r="D1812" t="s">
        <v>102</v>
      </c>
      <c r="E1812" t="s">
        <v>25</v>
      </c>
      <c r="F1812" s="7">
        <v>44891</v>
      </c>
      <c r="G1812" s="4">
        <v>1715</v>
      </c>
      <c r="H1812">
        <v>334</v>
      </c>
      <c r="I1812" t="str">
        <f>TRIM(shipments[[#This Row],[Geography]])</f>
        <v>New Zealand</v>
      </c>
      <c r="J1812">
        <f>shipments[[#This Row],[Boxes]]*_xlfn.XLOOKUP(shipments[[#This Row],[Product]],products[Product], products[Cost per box])</f>
        <v>2147.62</v>
      </c>
    </row>
    <row r="1813" spans="3:10" x14ac:dyDescent="0.3">
      <c r="C1813" t="s">
        <v>73</v>
      </c>
      <c r="D1813" t="s">
        <v>36</v>
      </c>
      <c r="E1813" t="s">
        <v>32</v>
      </c>
      <c r="F1813" s="7">
        <v>45015</v>
      </c>
      <c r="G1813" s="4"/>
      <c r="H1813">
        <v>63</v>
      </c>
      <c r="I1813" t="str">
        <f>TRIM(shipments[[#This Row],[Geography]])</f>
        <v>Canada</v>
      </c>
      <c r="J1813">
        <f>shipments[[#This Row],[Boxes]]*_xlfn.XLOOKUP(shipments[[#This Row],[Product]],products[Product], products[Cost per box])</f>
        <v>209.16</v>
      </c>
    </row>
    <row r="1814" spans="3:10" x14ac:dyDescent="0.3">
      <c r="C1814" t="s">
        <v>95</v>
      </c>
      <c r="D1814" t="s">
        <v>36</v>
      </c>
      <c r="E1814" t="s">
        <v>24</v>
      </c>
      <c r="F1814" s="7">
        <v>45106</v>
      </c>
      <c r="G1814" s="4">
        <v>7266</v>
      </c>
      <c r="H1814">
        <v>20</v>
      </c>
      <c r="I1814" t="str">
        <f>TRIM(shipments[[#This Row],[Geography]])</f>
        <v>Canada</v>
      </c>
      <c r="J1814">
        <f>shipments[[#This Row],[Boxes]]*_xlfn.XLOOKUP(shipments[[#This Row],[Product]],products[Product], products[Cost per box])</f>
        <v>210.2</v>
      </c>
    </row>
    <row r="1815" spans="3:10" x14ac:dyDescent="0.3">
      <c r="C1815" t="s">
        <v>9</v>
      </c>
      <c r="D1815" t="s">
        <v>102</v>
      </c>
      <c r="E1815" t="s">
        <v>24</v>
      </c>
      <c r="F1815" s="7">
        <v>44808</v>
      </c>
      <c r="G1815" s="4">
        <v>3486</v>
      </c>
      <c r="H1815">
        <v>864</v>
      </c>
      <c r="I1815" t="str">
        <f>TRIM(shipments[[#This Row],[Geography]])</f>
        <v>New Zealand</v>
      </c>
      <c r="J1815">
        <f>shipments[[#This Row],[Boxes]]*_xlfn.XLOOKUP(shipments[[#This Row],[Product]],products[Product], products[Cost per box])</f>
        <v>9080.64</v>
      </c>
    </row>
    <row r="1816" spans="3:10" x14ac:dyDescent="0.3">
      <c r="C1816" t="s">
        <v>5</v>
      </c>
      <c r="D1816" t="s">
        <v>38</v>
      </c>
      <c r="E1816" t="s">
        <v>25</v>
      </c>
      <c r="F1816" s="7">
        <v>45009</v>
      </c>
      <c r="G1816" s="4">
        <v>7098</v>
      </c>
      <c r="H1816">
        <v>91</v>
      </c>
      <c r="I1816" t="str">
        <f>TRIM(shipments[[#This Row],[Geography]])</f>
        <v>Australia</v>
      </c>
      <c r="J1816">
        <f>shipments[[#This Row],[Boxes]]*_xlfn.XLOOKUP(shipments[[#This Row],[Product]],products[Product], products[Cost per box])</f>
        <v>585.13</v>
      </c>
    </row>
    <row r="1817" spans="3:10" x14ac:dyDescent="0.3">
      <c r="C1817" t="s">
        <v>73</v>
      </c>
      <c r="D1817" t="s">
        <v>35</v>
      </c>
      <c r="E1817" t="s">
        <v>29</v>
      </c>
      <c r="F1817" s="7">
        <v>45037</v>
      </c>
      <c r="G1817" s="4">
        <v>9499</v>
      </c>
      <c r="H1817">
        <v>393</v>
      </c>
      <c r="I1817" t="str">
        <f>TRIM(shipments[[#This Row],[Geography]])</f>
        <v>USA</v>
      </c>
      <c r="J1817">
        <f>shipments[[#This Row],[Boxes]]*_xlfn.XLOOKUP(shipments[[#This Row],[Product]],products[Product], products[Cost per box])</f>
        <v>2672.4</v>
      </c>
    </row>
    <row r="1818" spans="3:10" x14ac:dyDescent="0.3">
      <c r="C1818" t="s">
        <v>65</v>
      </c>
      <c r="D1818" t="s">
        <v>39</v>
      </c>
      <c r="E1818" t="s">
        <v>13</v>
      </c>
      <c r="F1818" s="7">
        <v>45049</v>
      </c>
      <c r="G1818" s="4">
        <v>616</v>
      </c>
      <c r="H1818">
        <v>24</v>
      </c>
      <c r="I1818" t="str">
        <f>TRIM(shipments[[#This Row],[Geography]])</f>
        <v>UK</v>
      </c>
      <c r="J1818">
        <f>shipments[[#This Row],[Boxes]]*_xlfn.XLOOKUP(shipments[[#This Row],[Product]],products[Product], products[Cost per box])</f>
        <v>126.24</v>
      </c>
    </row>
    <row r="1819" spans="3:10" x14ac:dyDescent="0.3">
      <c r="C1819" t="s">
        <v>6</v>
      </c>
      <c r="D1819" t="s">
        <v>108</v>
      </c>
      <c r="E1819" t="s">
        <v>22</v>
      </c>
      <c r="F1819" s="7">
        <v>44700</v>
      </c>
      <c r="G1819" s="4">
        <v>2800</v>
      </c>
      <c r="H1819">
        <v>350</v>
      </c>
      <c r="I1819" t="str">
        <f>TRIM(shipments[[#This Row],[Geography]])</f>
        <v>USA</v>
      </c>
      <c r="J1819">
        <f>shipments[[#This Row],[Boxes]]*_xlfn.XLOOKUP(shipments[[#This Row],[Product]],products[Product], products[Cost per box])</f>
        <v>3580.5</v>
      </c>
    </row>
    <row r="1820" spans="3:10" x14ac:dyDescent="0.3">
      <c r="C1820" t="s">
        <v>68</v>
      </c>
      <c r="D1820" t="s">
        <v>34</v>
      </c>
      <c r="E1820" t="s">
        <v>23</v>
      </c>
      <c r="F1820" s="7">
        <v>45043</v>
      </c>
      <c r="G1820" s="4">
        <v>6461</v>
      </c>
      <c r="H1820">
        <v>166</v>
      </c>
      <c r="I1820" t="str">
        <f>TRIM(shipments[[#This Row],[Geography]])</f>
        <v>India</v>
      </c>
      <c r="J1820">
        <f>shipments[[#This Row],[Boxes]]*_xlfn.XLOOKUP(shipments[[#This Row],[Product]],products[Product], products[Cost per box])</f>
        <v>786.84</v>
      </c>
    </row>
    <row r="1821" spans="3:10" x14ac:dyDescent="0.3">
      <c r="C1821" t="s">
        <v>93</v>
      </c>
      <c r="D1821" t="s">
        <v>36</v>
      </c>
      <c r="E1821" t="s">
        <v>19</v>
      </c>
      <c r="F1821" s="7">
        <v>44956</v>
      </c>
      <c r="G1821" s="4">
        <v>3605</v>
      </c>
      <c r="H1821">
        <v>714</v>
      </c>
      <c r="I1821" t="str">
        <f>TRIM(shipments[[#This Row],[Geography]])</f>
        <v>Canada</v>
      </c>
      <c r="J1821">
        <f>shipments[[#This Row],[Boxes]]*_xlfn.XLOOKUP(shipments[[#This Row],[Product]],products[Product], products[Cost per box])</f>
        <v>5519.22</v>
      </c>
    </row>
    <row r="1822" spans="3:10" x14ac:dyDescent="0.3">
      <c r="C1822" t="s">
        <v>69</v>
      </c>
      <c r="D1822" t="s">
        <v>104</v>
      </c>
      <c r="E1822" t="s">
        <v>33</v>
      </c>
      <c r="F1822" s="7">
        <v>44656</v>
      </c>
      <c r="G1822" s="4">
        <v>8316</v>
      </c>
      <c r="H1822">
        <v>338</v>
      </c>
      <c r="I1822" t="str">
        <f>TRIM(shipments[[#This Row],[Geography]])</f>
        <v>Australia</v>
      </c>
      <c r="J1822">
        <f>shipments[[#This Row],[Boxes]]*_xlfn.XLOOKUP(shipments[[#This Row],[Product]],products[Product], products[Cost per box])</f>
        <v>895.69999999999993</v>
      </c>
    </row>
    <row r="1823" spans="3:10" x14ac:dyDescent="0.3">
      <c r="C1823" t="s">
        <v>6</v>
      </c>
      <c r="D1823" t="s">
        <v>37</v>
      </c>
      <c r="E1823" t="s">
        <v>14</v>
      </c>
      <c r="F1823" s="7">
        <v>45014</v>
      </c>
      <c r="G1823" s="4">
        <v>581</v>
      </c>
      <c r="H1823">
        <v>209</v>
      </c>
      <c r="I1823" t="str">
        <f>TRIM(shipments[[#This Row],[Geography]])</f>
        <v>New Zealand</v>
      </c>
      <c r="J1823">
        <f>shipments[[#This Row],[Boxes]]*_xlfn.XLOOKUP(shipments[[#This Row],[Product]],products[Product], products[Cost per box])</f>
        <v>1563.3200000000002</v>
      </c>
    </row>
    <row r="1824" spans="3:10" x14ac:dyDescent="0.3">
      <c r="C1824" t="s">
        <v>75</v>
      </c>
      <c r="D1824" t="s">
        <v>107</v>
      </c>
      <c r="E1824" t="s">
        <v>17</v>
      </c>
      <c r="F1824" s="7">
        <v>44917</v>
      </c>
      <c r="G1824" s="4">
        <v>3332</v>
      </c>
      <c r="H1824">
        <v>124</v>
      </c>
      <c r="I1824" t="str">
        <f>TRIM(shipments[[#This Row],[Geography]])</f>
        <v>UK</v>
      </c>
      <c r="J1824">
        <f>shipments[[#This Row],[Boxes]]*_xlfn.XLOOKUP(shipments[[#This Row],[Product]],products[Product], products[Cost per box])</f>
        <v>782.43999999999994</v>
      </c>
    </row>
    <row r="1825" spans="3:10" x14ac:dyDescent="0.3">
      <c r="C1825" t="s">
        <v>70</v>
      </c>
      <c r="D1825" t="s">
        <v>36</v>
      </c>
      <c r="E1825" t="s">
        <v>23</v>
      </c>
      <c r="F1825" s="7">
        <v>44951</v>
      </c>
      <c r="G1825" s="4">
        <v>805</v>
      </c>
      <c r="H1825">
        <v>100</v>
      </c>
      <c r="I1825" t="str">
        <f>TRIM(shipments[[#This Row],[Geography]])</f>
        <v>Canada</v>
      </c>
      <c r="J1825">
        <f>shipments[[#This Row],[Boxes]]*_xlfn.XLOOKUP(shipments[[#This Row],[Product]],products[Product], products[Cost per box])</f>
        <v>474</v>
      </c>
    </row>
    <row r="1826" spans="3:10" x14ac:dyDescent="0.3">
      <c r="C1826" t="s">
        <v>64</v>
      </c>
      <c r="D1826" t="s">
        <v>36</v>
      </c>
      <c r="E1826" t="s">
        <v>33</v>
      </c>
      <c r="F1826" s="7">
        <v>44856</v>
      </c>
      <c r="G1826" s="4">
        <v>9884</v>
      </c>
      <c r="H1826">
        <v>379</v>
      </c>
      <c r="I1826" t="str">
        <f>TRIM(shipments[[#This Row],[Geography]])</f>
        <v>Canada</v>
      </c>
      <c r="J1826">
        <f>shipments[[#This Row],[Boxes]]*_xlfn.XLOOKUP(shipments[[#This Row],[Product]],products[Product], products[Cost per box])</f>
        <v>1004.35</v>
      </c>
    </row>
    <row r="1827" spans="3:10" x14ac:dyDescent="0.3">
      <c r="C1827" t="s">
        <v>74</v>
      </c>
      <c r="D1827" t="s">
        <v>104</v>
      </c>
      <c r="E1827" t="s">
        <v>31</v>
      </c>
      <c r="F1827" s="7">
        <v>44652</v>
      </c>
      <c r="G1827" s="4">
        <v>4767</v>
      </c>
      <c r="H1827">
        <v>163</v>
      </c>
      <c r="I1827" t="str">
        <f>TRIM(shipments[[#This Row],[Geography]])</f>
        <v>Australia</v>
      </c>
      <c r="J1827">
        <f>shipments[[#This Row],[Boxes]]*_xlfn.XLOOKUP(shipments[[#This Row],[Product]],products[Product], products[Cost per box])</f>
        <v>449.87999999999994</v>
      </c>
    </row>
    <row r="1828" spans="3:10" x14ac:dyDescent="0.3">
      <c r="C1828" t="s">
        <v>91</v>
      </c>
      <c r="D1828" t="s">
        <v>37</v>
      </c>
      <c r="E1828" t="s">
        <v>19</v>
      </c>
      <c r="F1828" s="7">
        <v>45015</v>
      </c>
      <c r="G1828" s="4">
        <v>14203</v>
      </c>
      <c r="H1828">
        <v>396</v>
      </c>
      <c r="I1828" t="str">
        <f>TRIM(shipments[[#This Row],[Geography]])</f>
        <v>New Zealand</v>
      </c>
      <c r="J1828">
        <f>shipments[[#This Row],[Boxes]]*_xlfn.XLOOKUP(shipments[[#This Row],[Product]],products[Product], products[Cost per box])</f>
        <v>3061.0800000000004</v>
      </c>
    </row>
    <row r="1829" spans="3:10" x14ac:dyDescent="0.3">
      <c r="C1829" t="s">
        <v>3</v>
      </c>
      <c r="D1829" t="s">
        <v>37</v>
      </c>
      <c r="E1829" t="s">
        <v>27</v>
      </c>
      <c r="F1829" s="7">
        <v>45113</v>
      </c>
      <c r="G1829" s="4">
        <v>9653</v>
      </c>
      <c r="H1829">
        <v>387</v>
      </c>
      <c r="I1829" t="str">
        <f>TRIM(shipments[[#This Row],[Geography]])</f>
        <v>New Zealand</v>
      </c>
      <c r="J1829">
        <f>shipments[[#This Row],[Boxes]]*_xlfn.XLOOKUP(shipments[[#This Row],[Product]],products[Product], products[Cost per box])</f>
        <v>3703.59</v>
      </c>
    </row>
    <row r="1830" spans="3:10" x14ac:dyDescent="0.3">
      <c r="C1830" t="s">
        <v>66</v>
      </c>
      <c r="D1830" t="s">
        <v>36</v>
      </c>
      <c r="E1830" t="s">
        <v>27</v>
      </c>
      <c r="F1830" s="7">
        <v>44874</v>
      </c>
      <c r="G1830" s="4">
        <v>1120</v>
      </c>
      <c r="H1830">
        <v>200</v>
      </c>
      <c r="I1830" t="str">
        <f>TRIM(shipments[[#This Row],[Geography]])</f>
        <v>Canada</v>
      </c>
      <c r="J1830">
        <f>shipments[[#This Row],[Boxes]]*_xlfn.XLOOKUP(shipments[[#This Row],[Product]],products[Product], products[Cost per box])</f>
        <v>1914</v>
      </c>
    </row>
    <row r="1831" spans="3:10" x14ac:dyDescent="0.3">
      <c r="C1831" t="s">
        <v>10</v>
      </c>
      <c r="D1831" t="s">
        <v>34</v>
      </c>
      <c r="E1831" t="s">
        <v>31</v>
      </c>
      <c r="F1831" s="7">
        <v>44937</v>
      </c>
      <c r="G1831" s="4">
        <v>2464</v>
      </c>
      <c r="H1831">
        <v>206</v>
      </c>
      <c r="I1831" t="str">
        <f>TRIM(shipments[[#This Row],[Geography]])</f>
        <v>India</v>
      </c>
      <c r="J1831">
        <f>shipments[[#This Row],[Boxes]]*_xlfn.XLOOKUP(shipments[[#This Row],[Product]],products[Product], products[Cost per box])</f>
        <v>568.55999999999995</v>
      </c>
    </row>
    <row r="1832" spans="3:10" x14ac:dyDescent="0.3">
      <c r="C1832" t="s">
        <v>5</v>
      </c>
      <c r="D1832" t="s">
        <v>36</v>
      </c>
      <c r="E1832" t="s">
        <v>25</v>
      </c>
      <c r="F1832" s="7">
        <v>45162</v>
      </c>
      <c r="G1832" s="4">
        <v>12922</v>
      </c>
      <c r="H1832">
        <v>54</v>
      </c>
      <c r="I1832" t="str">
        <f>TRIM(shipments[[#This Row],[Geography]])</f>
        <v>Canada</v>
      </c>
      <c r="J1832">
        <f>shipments[[#This Row],[Boxes]]*_xlfn.XLOOKUP(shipments[[#This Row],[Product]],products[Product], products[Cost per box])</f>
        <v>347.21999999999997</v>
      </c>
    </row>
    <row r="1833" spans="3:10" x14ac:dyDescent="0.3">
      <c r="C1833" t="s">
        <v>7</v>
      </c>
      <c r="D1833" t="s">
        <v>114</v>
      </c>
      <c r="E1833" t="s">
        <v>23</v>
      </c>
      <c r="F1833" s="7">
        <v>44672</v>
      </c>
      <c r="G1833" s="4">
        <v>4200</v>
      </c>
      <c r="H1833">
        <v>392</v>
      </c>
      <c r="I1833" t="str">
        <f>TRIM(shipments[[#This Row],[Geography]])</f>
        <v>Canada</v>
      </c>
      <c r="J1833">
        <f>shipments[[#This Row],[Boxes]]*_xlfn.XLOOKUP(shipments[[#This Row],[Product]],products[Product], products[Cost per box])</f>
        <v>1858.0800000000002</v>
      </c>
    </row>
    <row r="1834" spans="3:10" x14ac:dyDescent="0.3">
      <c r="C1834" t="s">
        <v>73</v>
      </c>
      <c r="D1834" t="s">
        <v>34</v>
      </c>
      <c r="E1834" t="s">
        <v>30</v>
      </c>
      <c r="F1834" s="7">
        <v>44765</v>
      </c>
      <c r="G1834" s="4">
        <v>518</v>
      </c>
      <c r="H1834">
        <v>158</v>
      </c>
      <c r="I1834" t="str">
        <f>TRIM(shipments[[#This Row],[Geography]])</f>
        <v>India</v>
      </c>
      <c r="J1834">
        <f>shipments[[#This Row],[Boxes]]*_xlfn.XLOOKUP(shipments[[#This Row],[Product]],products[Product], products[Cost per box])</f>
        <v>796.32</v>
      </c>
    </row>
    <row r="1835" spans="3:10" x14ac:dyDescent="0.3">
      <c r="C1835" t="s">
        <v>92</v>
      </c>
      <c r="D1835" t="s">
        <v>35</v>
      </c>
      <c r="E1835" t="s">
        <v>21</v>
      </c>
      <c r="F1835" s="7">
        <v>44931</v>
      </c>
      <c r="G1835" s="4">
        <v>4123</v>
      </c>
      <c r="H1835">
        <v>590</v>
      </c>
      <c r="I1835" t="str">
        <f>TRIM(shipments[[#This Row],[Geography]])</f>
        <v>USA</v>
      </c>
      <c r="J1835">
        <f>shipments[[#This Row],[Boxes]]*_xlfn.XLOOKUP(shipments[[#This Row],[Product]],products[Product], products[Cost per box])</f>
        <v>4849.8</v>
      </c>
    </row>
    <row r="1836" spans="3:10" x14ac:dyDescent="0.3">
      <c r="C1836" t="s">
        <v>5</v>
      </c>
      <c r="D1836" t="s">
        <v>99</v>
      </c>
      <c r="E1836" t="s">
        <v>21</v>
      </c>
      <c r="F1836" s="7">
        <v>44679</v>
      </c>
      <c r="G1836" s="4">
        <v>2051</v>
      </c>
      <c r="H1836">
        <v>81</v>
      </c>
      <c r="I1836" t="str">
        <f>TRIM(shipments[[#This Row],[Geography]])</f>
        <v>India</v>
      </c>
      <c r="J1836">
        <f>shipments[[#This Row],[Boxes]]*_xlfn.XLOOKUP(shipments[[#This Row],[Product]],products[Product], products[Cost per box])</f>
        <v>665.82</v>
      </c>
    </row>
    <row r="1837" spans="3:10" x14ac:dyDescent="0.3">
      <c r="C1837" t="s">
        <v>9</v>
      </c>
      <c r="D1837" t="s">
        <v>37</v>
      </c>
      <c r="E1837" t="s">
        <v>32</v>
      </c>
      <c r="F1837" s="7">
        <v>45022</v>
      </c>
      <c r="G1837" s="4">
        <v>1505</v>
      </c>
      <c r="H1837">
        <v>1</v>
      </c>
      <c r="I1837" t="str">
        <f>TRIM(shipments[[#This Row],[Geography]])</f>
        <v>New Zealand</v>
      </c>
      <c r="J1837">
        <f>shipments[[#This Row],[Boxes]]*_xlfn.XLOOKUP(shipments[[#This Row],[Product]],products[Product], products[Cost per box])</f>
        <v>3.32</v>
      </c>
    </row>
    <row r="1838" spans="3:10" x14ac:dyDescent="0.3">
      <c r="C1838" t="s">
        <v>66</v>
      </c>
      <c r="D1838" t="s">
        <v>112</v>
      </c>
      <c r="E1838" t="s">
        <v>17</v>
      </c>
      <c r="F1838" s="7">
        <v>44910</v>
      </c>
      <c r="G1838" s="4">
        <v>3682</v>
      </c>
      <c r="H1838">
        <v>1240</v>
      </c>
      <c r="I1838" t="str">
        <f>TRIM(shipments[[#This Row],[Geography]])</f>
        <v>Australia</v>
      </c>
      <c r="J1838">
        <f>shipments[[#This Row],[Boxes]]*_xlfn.XLOOKUP(shipments[[#This Row],[Product]],products[Product], products[Cost per box])</f>
        <v>7824.4</v>
      </c>
    </row>
    <row r="1839" spans="3:10" x14ac:dyDescent="0.3">
      <c r="C1839" t="s">
        <v>74</v>
      </c>
      <c r="D1839" t="s">
        <v>34</v>
      </c>
      <c r="E1839" t="s">
        <v>33</v>
      </c>
      <c r="F1839" s="7">
        <v>44672</v>
      </c>
      <c r="G1839" s="4">
        <v>217</v>
      </c>
      <c r="H1839">
        <v>413</v>
      </c>
      <c r="I1839" t="str">
        <f>TRIM(shipments[[#This Row],[Geography]])</f>
        <v>India</v>
      </c>
      <c r="J1839">
        <f>shipments[[#This Row],[Boxes]]*_xlfn.XLOOKUP(shipments[[#This Row],[Product]],products[Product], products[Cost per box])</f>
        <v>1094.45</v>
      </c>
    </row>
    <row r="1840" spans="3:10" x14ac:dyDescent="0.3">
      <c r="C1840" t="s">
        <v>7</v>
      </c>
      <c r="D1840" t="s">
        <v>105</v>
      </c>
      <c r="E1840" t="s">
        <v>16</v>
      </c>
      <c r="F1840" s="7">
        <v>44700</v>
      </c>
      <c r="G1840" s="4">
        <v>378</v>
      </c>
      <c r="H1840">
        <v>563</v>
      </c>
      <c r="I1840" t="str">
        <f>TRIM(shipments[[#This Row],[Geography]])</f>
        <v>Canada</v>
      </c>
      <c r="J1840">
        <f>shipments[[#This Row],[Boxes]]*_xlfn.XLOOKUP(shipments[[#This Row],[Product]],products[Product], products[Cost per box])</f>
        <v>3220.3599999999997</v>
      </c>
    </row>
    <row r="1841" spans="3:10" x14ac:dyDescent="0.3">
      <c r="C1841" t="s">
        <v>2</v>
      </c>
      <c r="D1841" t="s">
        <v>39</v>
      </c>
      <c r="E1841" t="s">
        <v>28</v>
      </c>
      <c r="F1841" s="7">
        <v>44800</v>
      </c>
      <c r="G1841" s="4"/>
      <c r="H1841">
        <v>331</v>
      </c>
      <c r="I1841" t="str">
        <f>TRIM(shipments[[#This Row],[Geography]])</f>
        <v>UK</v>
      </c>
      <c r="J1841">
        <f>shipments[[#This Row],[Boxes]]*_xlfn.XLOOKUP(shipments[[#This Row],[Product]],products[Product], products[Cost per box])</f>
        <v>2790.33</v>
      </c>
    </row>
    <row r="1842" spans="3:10" x14ac:dyDescent="0.3">
      <c r="C1842" t="s">
        <v>67</v>
      </c>
      <c r="D1842" t="s">
        <v>39</v>
      </c>
      <c r="E1842" t="s">
        <v>22</v>
      </c>
      <c r="F1842" s="7">
        <v>44770</v>
      </c>
      <c r="G1842" s="4"/>
      <c r="H1842">
        <v>14</v>
      </c>
      <c r="I1842" t="str">
        <f>TRIM(shipments[[#This Row],[Geography]])</f>
        <v>UK</v>
      </c>
      <c r="J1842">
        <f>shipments[[#This Row],[Boxes]]*_xlfn.XLOOKUP(shipments[[#This Row],[Product]],products[Product], products[Cost per box])</f>
        <v>143.22</v>
      </c>
    </row>
    <row r="1843" spans="3:10" x14ac:dyDescent="0.3">
      <c r="C1843" t="s">
        <v>9</v>
      </c>
      <c r="D1843" t="s">
        <v>34</v>
      </c>
      <c r="E1843" t="s">
        <v>31</v>
      </c>
      <c r="F1843" s="7">
        <v>44883</v>
      </c>
      <c r="G1843" s="4">
        <v>3640</v>
      </c>
      <c r="H1843">
        <v>90</v>
      </c>
      <c r="I1843" t="str">
        <f>TRIM(shipments[[#This Row],[Geography]])</f>
        <v>India</v>
      </c>
      <c r="J1843">
        <f>shipments[[#This Row],[Boxes]]*_xlfn.XLOOKUP(shipments[[#This Row],[Product]],products[Product], products[Cost per box])</f>
        <v>248.39999999999998</v>
      </c>
    </row>
    <row r="1844" spans="3:10" x14ac:dyDescent="0.3">
      <c r="C1844" t="s">
        <v>2</v>
      </c>
      <c r="D1844" t="s">
        <v>34</v>
      </c>
      <c r="E1844" t="s">
        <v>13</v>
      </c>
      <c r="F1844" s="7">
        <v>44928</v>
      </c>
      <c r="G1844" s="4">
        <v>3479</v>
      </c>
      <c r="H1844">
        <v>125</v>
      </c>
      <c r="I1844" t="str">
        <f>TRIM(shipments[[#This Row],[Geography]])</f>
        <v>India</v>
      </c>
      <c r="J1844">
        <f>shipments[[#This Row],[Boxes]]*_xlfn.XLOOKUP(shipments[[#This Row],[Product]],products[Product], products[Cost per box])</f>
        <v>657.5</v>
      </c>
    </row>
    <row r="1845" spans="3:10" x14ac:dyDescent="0.3">
      <c r="C1845" t="s">
        <v>66</v>
      </c>
      <c r="D1845" t="s">
        <v>34</v>
      </c>
      <c r="E1845" t="s">
        <v>23</v>
      </c>
      <c r="F1845" s="7">
        <v>45140</v>
      </c>
      <c r="G1845" s="4">
        <v>2177</v>
      </c>
      <c r="H1845">
        <v>437</v>
      </c>
      <c r="I1845" t="str">
        <f>TRIM(shipments[[#This Row],[Geography]])</f>
        <v>India</v>
      </c>
      <c r="J1845">
        <f>shipments[[#This Row],[Boxes]]*_xlfn.XLOOKUP(shipments[[#This Row],[Product]],products[Product], products[Cost per box])</f>
        <v>2071.38</v>
      </c>
    </row>
    <row r="1846" spans="3:10" x14ac:dyDescent="0.3">
      <c r="C1846" t="s">
        <v>66</v>
      </c>
      <c r="D1846" t="s">
        <v>110</v>
      </c>
      <c r="E1846" t="s">
        <v>27</v>
      </c>
      <c r="F1846" s="7">
        <v>44724</v>
      </c>
      <c r="G1846" s="4">
        <v>5012</v>
      </c>
      <c r="H1846">
        <v>220</v>
      </c>
      <c r="I1846" t="str">
        <f>TRIM(shipments[[#This Row],[Geography]])</f>
        <v>UK</v>
      </c>
      <c r="J1846">
        <f>shipments[[#This Row],[Boxes]]*_xlfn.XLOOKUP(shipments[[#This Row],[Product]],products[Product], products[Cost per box])</f>
        <v>2105.4</v>
      </c>
    </row>
    <row r="1847" spans="3:10" x14ac:dyDescent="0.3">
      <c r="C1847" t="s">
        <v>70</v>
      </c>
      <c r="D1847" t="s">
        <v>37</v>
      </c>
      <c r="E1847" t="s">
        <v>26</v>
      </c>
      <c r="F1847" s="7">
        <v>45079</v>
      </c>
      <c r="G1847" s="4">
        <v>3066</v>
      </c>
      <c r="H1847">
        <v>83</v>
      </c>
      <c r="I1847" t="str">
        <f>TRIM(shipments[[#This Row],[Geography]])</f>
        <v>New Zealand</v>
      </c>
      <c r="J1847">
        <f>shipments[[#This Row],[Boxes]]*_xlfn.XLOOKUP(shipments[[#This Row],[Product]],products[Product], products[Cost per box])</f>
        <v>1030.03</v>
      </c>
    </row>
    <row r="1848" spans="3:10" x14ac:dyDescent="0.3">
      <c r="C1848" t="s">
        <v>95</v>
      </c>
      <c r="D1848" t="s">
        <v>35</v>
      </c>
      <c r="E1848" t="s">
        <v>33</v>
      </c>
      <c r="F1848" s="7">
        <v>45110</v>
      </c>
      <c r="G1848" s="4">
        <v>3346</v>
      </c>
      <c r="H1848">
        <v>120</v>
      </c>
      <c r="I1848" t="str">
        <f>TRIM(shipments[[#This Row],[Geography]])</f>
        <v>USA</v>
      </c>
      <c r="J1848">
        <f>shipments[[#This Row],[Boxes]]*_xlfn.XLOOKUP(shipments[[#This Row],[Product]],products[Product], products[Cost per box])</f>
        <v>318</v>
      </c>
    </row>
    <row r="1849" spans="3:10" x14ac:dyDescent="0.3">
      <c r="C1849" t="s">
        <v>10</v>
      </c>
      <c r="D1849" t="s">
        <v>104</v>
      </c>
      <c r="E1849" t="s">
        <v>17</v>
      </c>
      <c r="F1849" s="7">
        <v>44861</v>
      </c>
      <c r="G1849" s="4">
        <v>3444</v>
      </c>
      <c r="H1849">
        <v>196</v>
      </c>
      <c r="I1849" t="str">
        <f>TRIM(shipments[[#This Row],[Geography]])</f>
        <v>Australia</v>
      </c>
      <c r="J1849">
        <f>shipments[[#This Row],[Boxes]]*_xlfn.XLOOKUP(shipments[[#This Row],[Product]],products[Product], products[Cost per box])</f>
        <v>1236.76</v>
      </c>
    </row>
    <row r="1850" spans="3:10" x14ac:dyDescent="0.3">
      <c r="C1850" t="s">
        <v>7</v>
      </c>
      <c r="D1850" t="s">
        <v>35</v>
      </c>
      <c r="E1850" t="s">
        <v>23</v>
      </c>
      <c r="F1850" s="7">
        <v>45114</v>
      </c>
      <c r="G1850" s="4">
        <v>10528</v>
      </c>
      <c r="H1850">
        <v>376</v>
      </c>
      <c r="I1850" t="str">
        <f>TRIM(shipments[[#This Row],[Geography]])</f>
        <v>USA</v>
      </c>
      <c r="J1850">
        <f>shipments[[#This Row],[Boxes]]*_xlfn.XLOOKUP(shipments[[#This Row],[Product]],products[Product], products[Cost per box])</f>
        <v>1782.24</v>
      </c>
    </row>
    <row r="1851" spans="3:10" x14ac:dyDescent="0.3">
      <c r="C1851" t="s">
        <v>65</v>
      </c>
      <c r="D1851" t="s">
        <v>37</v>
      </c>
      <c r="E1851" t="s">
        <v>31</v>
      </c>
      <c r="F1851" s="7">
        <v>45145</v>
      </c>
      <c r="G1851" s="4">
        <v>4249</v>
      </c>
      <c r="H1851">
        <v>327</v>
      </c>
      <c r="I1851" t="str">
        <f>TRIM(shipments[[#This Row],[Geography]])</f>
        <v>New Zealand</v>
      </c>
      <c r="J1851">
        <f>shipments[[#This Row],[Boxes]]*_xlfn.XLOOKUP(shipments[[#This Row],[Product]],products[Product], products[Cost per box])</f>
        <v>902.52</v>
      </c>
    </row>
    <row r="1852" spans="3:10" x14ac:dyDescent="0.3">
      <c r="C1852" t="s">
        <v>68</v>
      </c>
      <c r="D1852" t="s">
        <v>109</v>
      </c>
      <c r="E1852" t="s">
        <v>16</v>
      </c>
      <c r="F1852" s="7">
        <v>44841</v>
      </c>
      <c r="G1852" s="4">
        <v>1988</v>
      </c>
      <c r="H1852">
        <v>651</v>
      </c>
      <c r="I1852" t="str">
        <f>TRIM(shipments[[#This Row],[Geography]])</f>
        <v>India</v>
      </c>
      <c r="J1852">
        <f>shipments[[#This Row],[Boxes]]*_xlfn.XLOOKUP(shipments[[#This Row],[Product]],products[Product], products[Cost per box])</f>
        <v>3723.72</v>
      </c>
    </row>
    <row r="1853" spans="3:10" x14ac:dyDescent="0.3">
      <c r="C1853" t="s">
        <v>70</v>
      </c>
      <c r="D1853" t="s">
        <v>115</v>
      </c>
      <c r="E1853" t="s">
        <v>27</v>
      </c>
      <c r="F1853" s="7">
        <v>44910</v>
      </c>
      <c r="G1853" s="4">
        <v>1645</v>
      </c>
      <c r="H1853">
        <v>364</v>
      </c>
      <c r="I1853" t="str">
        <f>TRIM(shipments[[#This Row],[Geography]])</f>
        <v>Australia</v>
      </c>
      <c r="J1853">
        <f>shipments[[#This Row],[Boxes]]*_xlfn.XLOOKUP(shipments[[#This Row],[Product]],products[Product], products[Cost per box])</f>
        <v>3483.48</v>
      </c>
    </row>
    <row r="1854" spans="3:10" x14ac:dyDescent="0.3">
      <c r="C1854" t="s">
        <v>94</v>
      </c>
      <c r="D1854" t="s">
        <v>37</v>
      </c>
      <c r="E1854" t="s">
        <v>33</v>
      </c>
      <c r="F1854" s="7">
        <v>45140</v>
      </c>
      <c r="G1854" s="4"/>
      <c r="H1854">
        <v>437</v>
      </c>
      <c r="I1854" t="str">
        <f>TRIM(shipments[[#This Row],[Geography]])</f>
        <v>New Zealand</v>
      </c>
      <c r="J1854">
        <f>shipments[[#This Row],[Boxes]]*_xlfn.XLOOKUP(shipments[[#This Row],[Product]],products[Product], products[Cost per box])</f>
        <v>1158.05</v>
      </c>
    </row>
    <row r="1855" spans="3:10" x14ac:dyDescent="0.3">
      <c r="C1855" t="s">
        <v>5</v>
      </c>
      <c r="D1855" t="s">
        <v>34</v>
      </c>
      <c r="E1855" t="s">
        <v>27</v>
      </c>
      <c r="F1855" s="7">
        <v>44736</v>
      </c>
      <c r="G1855" s="4">
        <v>3171</v>
      </c>
      <c r="H1855">
        <v>90</v>
      </c>
      <c r="I1855" t="str">
        <f>TRIM(shipments[[#This Row],[Geography]])</f>
        <v>India</v>
      </c>
      <c r="J1855">
        <f>shipments[[#This Row],[Boxes]]*_xlfn.XLOOKUP(shipments[[#This Row],[Product]],products[Product], products[Cost per box])</f>
        <v>861.30000000000007</v>
      </c>
    </row>
    <row r="1856" spans="3:10" x14ac:dyDescent="0.3">
      <c r="C1856" t="s">
        <v>74</v>
      </c>
      <c r="D1856" t="s">
        <v>103</v>
      </c>
      <c r="E1856" t="s">
        <v>28</v>
      </c>
      <c r="F1856" s="7">
        <v>44854</v>
      </c>
      <c r="G1856" s="4">
        <v>5663</v>
      </c>
      <c r="H1856">
        <v>590</v>
      </c>
      <c r="I1856" t="str">
        <f>TRIM(shipments[[#This Row],[Geography]])</f>
        <v>Canada</v>
      </c>
      <c r="J1856">
        <f>shipments[[#This Row],[Boxes]]*_xlfn.XLOOKUP(shipments[[#This Row],[Product]],products[Product], products[Cost per box])</f>
        <v>4973.7</v>
      </c>
    </row>
    <row r="1857" spans="3:10" x14ac:dyDescent="0.3">
      <c r="C1857" t="s">
        <v>67</v>
      </c>
      <c r="D1857" t="s">
        <v>113</v>
      </c>
      <c r="E1857" t="s">
        <v>16</v>
      </c>
      <c r="F1857" s="7">
        <v>44656</v>
      </c>
      <c r="G1857" s="4">
        <v>6405</v>
      </c>
      <c r="H1857">
        <v>14</v>
      </c>
      <c r="I1857" t="str">
        <f>TRIM(shipments[[#This Row],[Geography]])</f>
        <v>New Zealand</v>
      </c>
      <c r="J1857">
        <f>shipments[[#This Row],[Boxes]]*_xlfn.XLOOKUP(shipments[[#This Row],[Product]],products[Product], products[Cost per box])</f>
        <v>80.08</v>
      </c>
    </row>
    <row r="1858" spans="3:10" x14ac:dyDescent="0.3">
      <c r="C1858" t="s">
        <v>5</v>
      </c>
      <c r="D1858" t="s">
        <v>34</v>
      </c>
      <c r="E1858" t="s">
        <v>32</v>
      </c>
      <c r="F1858" s="7">
        <v>45125</v>
      </c>
      <c r="G1858" s="4">
        <v>2415</v>
      </c>
      <c r="H1858">
        <v>115</v>
      </c>
      <c r="I1858" t="str">
        <f>TRIM(shipments[[#This Row],[Geography]])</f>
        <v>India</v>
      </c>
      <c r="J1858">
        <f>shipments[[#This Row],[Boxes]]*_xlfn.XLOOKUP(shipments[[#This Row],[Product]],products[Product], products[Cost per box])</f>
        <v>381.79999999999995</v>
      </c>
    </row>
    <row r="1859" spans="3:10" x14ac:dyDescent="0.3">
      <c r="C1859" t="s">
        <v>64</v>
      </c>
      <c r="D1859" t="s">
        <v>36</v>
      </c>
      <c r="E1859" t="s">
        <v>14</v>
      </c>
      <c r="F1859" s="7">
        <v>45145</v>
      </c>
      <c r="G1859" s="4">
        <v>3297</v>
      </c>
      <c r="H1859">
        <v>1096</v>
      </c>
      <c r="I1859" t="str">
        <f>TRIM(shipments[[#This Row],[Geography]])</f>
        <v>Canada</v>
      </c>
      <c r="J1859">
        <f>shipments[[#This Row],[Boxes]]*_xlfn.XLOOKUP(shipments[[#This Row],[Product]],products[Product], products[Cost per box])</f>
        <v>8198.08</v>
      </c>
    </row>
    <row r="1860" spans="3:10" x14ac:dyDescent="0.3">
      <c r="C1860" t="s">
        <v>95</v>
      </c>
      <c r="D1860" t="s">
        <v>35</v>
      </c>
      <c r="E1860" t="s">
        <v>15</v>
      </c>
      <c r="F1860" s="7">
        <v>45002</v>
      </c>
      <c r="G1860" s="4"/>
      <c r="H1860">
        <v>412</v>
      </c>
      <c r="I1860" t="str">
        <f>TRIM(shipments[[#This Row],[Geography]])</f>
        <v>USA</v>
      </c>
      <c r="J1860">
        <f>shipments[[#This Row],[Boxes]]*_xlfn.XLOOKUP(shipments[[#This Row],[Product]],products[Product], products[Cost per box])</f>
        <v>1586.2</v>
      </c>
    </row>
    <row r="1861" spans="3:10" x14ac:dyDescent="0.3">
      <c r="C1861" t="s">
        <v>6</v>
      </c>
      <c r="D1861" t="s">
        <v>104</v>
      </c>
      <c r="E1861" t="s">
        <v>21</v>
      </c>
      <c r="F1861" s="7">
        <v>44903</v>
      </c>
      <c r="G1861" s="4">
        <v>4277</v>
      </c>
      <c r="H1861">
        <v>221</v>
      </c>
      <c r="I1861" t="str">
        <f>TRIM(shipments[[#This Row],[Geography]])</f>
        <v>Australia</v>
      </c>
      <c r="J1861">
        <f>shipments[[#This Row],[Boxes]]*_xlfn.XLOOKUP(shipments[[#This Row],[Product]],products[Product], products[Cost per box])</f>
        <v>1816.6200000000001</v>
      </c>
    </row>
    <row r="1862" spans="3:10" x14ac:dyDescent="0.3">
      <c r="C1862" t="s">
        <v>9</v>
      </c>
      <c r="D1862" t="s">
        <v>36</v>
      </c>
      <c r="E1862" t="s">
        <v>18</v>
      </c>
      <c r="F1862" s="7">
        <v>45047</v>
      </c>
      <c r="G1862" s="4">
        <v>5187</v>
      </c>
      <c r="H1862">
        <v>665</v>
      </c>
      <c r="I1862" t="str">
        <f>TRIM(shipments[[#This Row],[Geography]])</f>
        <v>Canada</v>
      </c>
      <c r="J1862">
        <f>shipments[[#This Row],[Boxes]]*_xlfn.XLOOKUP(shipments[[#This Row],[Product]],products[Product], products[Cost per box])</f>
        <v>6610.0999999999995</v>
      </c>
    </row>
    <row r="1863" spans="3:10" x14ac:dyDescent="0.3">
      <c r="C1863" t="s">
        <v>70</v>
      </c>
      <c r="D1863" t="s">
        <v>39</v>
      </c>
      <c r="E1863" t="s">
        <v>17</v>
      </c>
      <c r="F1863" s="7">
        <v>45148</v>
      </c>
      <c r="G1863" s="4">
        <v>1659</v>
      </c>
      <c r="H1863">
        <v>79</v>
      </c>
      <c r="I1863" t="str">
        <f>TRIM(shipments[[#This Row],[Geography]])</f>
        <v>UK</v>
      </c>
      <c r="J1863">
        <f>shipments[[#This Row],[Boxes]]*_xlfn.XLOOKUP(shipments[[#This Row],[Product]],products[Product], products[Cost per box])</f>
        <v>498.48999999999995</v>
      </c>
    </row>
    <row r="1864" spans="3:10" x14ac:dyDescent="0.3">
      <c r="C1864" t="s">
        <v>2</v>
      </c>
      <c r="D1864" t="s">
        <v>34</v>
      </c>
      <c r="E1864" t="s">
        <v>18</v>
      </c>
      <c r="F1864" s="7">
        <v>45131</v>
      </c>
      <c r="G1864" s="4">
        <v>10990</v>
      </c>
      <c r="H1864">
        <v>4</v>
      </c>
      <c r="I1864" t="str">
        <f>TRIM(shipments[[#This Row],[Geography]])</f>
        <v>India</v>
      </c>
      <c r="J1864">
        <f>shipments[[#This Row],[Boxes]]*_xlfn.XLOOKUP(shipments[[#This Row],[Product]],products[Product], products[Cost per box])</f>
        <v>39.76</v>
      </c>
    </row>
    <row r="1865" spans="3:10" x14ac:dyDescent="0.3">
      <c r="C1865" t="s">
        <v>68</v>
      </c>
      <c r="D1865" t="s">
        <v>100</v>
      </c>
      <c r="E1865" t="s">
        <v>25</v>
      </c>
      <c r="F1865" s="7">
        <v>44853</v>
      </c>
      <c r="G1865" s="4">
        <v>1428</v>
      </c>
      <c r="H1865">
        <v>316</v>
      </c>
      <c r="I1865" t="str">
        <f>TRIM(shipments[[#This Row],[Geography]])</f>
        <v>India</v>
      </c>
      <c r="J1865">
        <f>shipments[[#This Row],[Boxes]]*_xlfn.XLOOKUP(shipments[[#This Row],[Product]],products[Product], products[Cost per box])</f>
        <v>2031.8799999999999</v>
      </c>
    </row>
    <row r="1866" spans="3:10" x14ac:dyDescent="0.3">
      <c r="C1866" t="s">
        <v>10</v>
      </c>
      <c r="D1866" t="s">
        <v>109</v>
      </c>
      <c r="E1866" t="s">
        <v>18</v>
      </c>
      <c r="F1866" s="7">
        <v>44777</v>
      </c>
      <c r="G1866" s="4">
        <v>2009</v>
      </c>
      <c r="H1866">
        <v>140</v>
      </c>
      <c r="I1866" t="str">
        <f>TRIM(shipments[[#This Row],[Geography]])</f>
        <v>India</v>
      </c>
      <c r="J1866">
        <f>shipments[[#This Row],[Boxes]]*_xlfn.XLOOKUP(shipments[[#This Row],[Product]],products[Product], products[Cost per box])</f>
        <v>1391.6</v>
      </c>
    </row>
    <row r="1867" spans="3:10" x14ac:dyDescent="0.3">
      <c r="C1867" t="s">
        <v>91</v>
      </c>
      <c r="D1867" t="s">
        <v>38</v>
      </c>
      <c r="E1867" t="s">
        <v>24</v>
      </c>
      <c r="F1867" s="7">
        <v>44932</v>
      </c>
      <c r="G1867" s="4">
        <v>15435</v>
      </c>
      <c r="H1867">
        <v>447</v>
      </c>
      <c r="I1867" t="str">
        <f>TRIM(shipments[[#This Row],[Geography]])</f>
        <v>Australia</v>
      </c>
      <c r="J1867">
        <f>shipments[[#This Row],[Boxes]]*_xlfn.XLOOKUP(shipments[[#This Row],[Product]],products[Product], products[Cost per box])</f>
        <v>4697.97</v>
      </c>
    </row>
    <row r="1868" spans="3:10" x14ac:dyDescent="0.3">
      <c r="C1868" t="s">
        <v>8</v>
      </c>
      <c r="D1868" t="s">
        <v>106</v>
      </c>
      <c r="E1868" t="s">
        <v>20</v>
      </c>
      <c r="F1868" s="7">
        <v>44748</v>
      </c>
      <c r="G1868" s="4">
        <v>7063</v>
      </c>
      <c r="H1868">
        <v>359</v>
      </c>
      <c r="I1868" t="str">
        <f>TRIM(shipments[[#This Row],[Geography]])</f>
        <v>USA</v>
      </c>
      <c r="J1868">
        <f>shipments[[#This Row],[Boxes]]*_xlfn.XLOOKUP(shipments[[#This Row],[Product]],products[Product], products[Cost per box])</f>
        <v>1321.1200000000001</v>
      </c>
    </row>
    <row r="1869" spans="3:10" x14ac:dyDescent="0.3">
      <c r="C1869" t="s">
        <v>69</v>
      </c>
      <c r="D1869" t="s">
        <v>100</v>
      </c>
      <c r="E1869" t="s">
        <v>14</v>
      </c>
      <c r="F1869" s="7">
        <v>44855</v>
      </c>
      <c r="G1869" s="4">
        <v>1085</v>
      </c>
      <c r="H1869">
        <v>203</v>
      </c>
      <c r="I1869" t="str">
        <f>TRIM(shipments[[#This Row],[Geography]])</f>
        <v>India</v>
      </c>
      <c r="J1869">
        <f>shipments[[#This Row],[Boxes]]*_xlfn.XLOOKUP(shipments[[#This Row],[Product]],products[Product], products[Cost per box])</f>
        <v>1518.44</v>
      </c>
    </row>
    <row r="1870" spans="3:10" x14ac:dyDescent="0.3">
      <c r="C1870" t="s">
        <v>66</v>
      </c>
      <c r="D1870" t="s">
        <v>101</v>
      </c>
      <c r="E1870" t="s">
        <v>20</v>
      </c>
      <c r="F1870" s="7">
        <v>44896</v>
      </c>
      <c r="G1870" s="4">
        <v>1036</v>
      </c>
      <c r="H1870">
        <v>664</v>
      </c>
      <c r="I1870" t="str">
        <f>TRIM(shipments[[#This Row],[Geography]])</f>
        <v>USA</v>
      </c>
      <c r="J1870">
        <f>shipments[[#This Row],[Boxes]]*_xlfn.XLOOKUP(shipments[[#This Row],[Product]],products[Product], products[Cost per box])</f>
        <v>2443.52</v>
      </c>
    </row>
    <row r="1871" spans="3:10" x14ac:dyDescent="0.3">
      <c r="C1871" t="s">
        <v>10</v>
      </c>
      <c r="D1871" t="s">
        <v>38</v>
      </c>
      <c r="E1871" t="s">
        <v>23</v>
      </c>
      <c r="F1871" s="7">
        <v>45061</v>
      </c>
      <c r="G1871" s="4">
        <v>2254</v>
      </c>
      <c r="H1871">
        <v>78</v>
      </c>
      <c r="I1871" t="str">
        <f>TRIM(shipments[[#This Row],[Geography]])</f>
        <v>Australia</v>
      </c>
      <c r="J1871">
        <f>shipments[[#This Row],[Boxes]]*_xlfn.XLOOKUP(shipments[[#This Row],[Product]],products[Product], products[Cost per box])</f>
        <v>369.72</v>
      </c>
    </row>
    <row r="1872" spans="3:10" x14ac:dyDescent="0.3">
      <c r="C1872" t="s">
        <v>9</v>
      </c>
      <c r="D1872" t="s">
        <v>38</v>
      </c>
      <c r="E1872" t="s">
        <v>29</v>
      </c>
      <c r="F1872" s="7">
        <v>45168</v>
      </c>
      <c r="G1872" s="4">
        <v>6734</v>
      </c>
      <c r="H1872">
        <v>143</v>
      </c>
      <c r="I1872" t="str">
        <f>TRIM(shipments[[#This Row],[Geography]])</f>
        <v>Australia</v>
      </c>
      <c r="J1872">
        <f>shipments[[#This Row],[Boxes]]*_xlfn.XLOOKUP(shipments[[#This Row],[Product]],products[Product], products[Cost per box])</f>
        <v>972.4</v>
      </c>
    </row>
    <row r="1873" spans="3:10" x14ac:dyDescent="0.3">
      <c r="C1873" t="s">
        <v>5</v>
      </c>
      <c r="D1873" t="s">
        <v>34</v>
      </c>
      <c r="E1873" t="s">
        <v>24</v>
      </c>
      <c r="F1873" s="7">
        <v>44993</v>
      </c>
      <c r="G1873" s="4">
        <v>7147</v>
      </c>
      <c r="H1873">
        <v>97</v>
      </c>
      <c r="I1873" t="str">
        <f>TRIM(shipments[[#This Row],[Geography]])</f>
        <v>India</v>
      </c>
      <c r="J1873">
        <f>shipments[[#This Row],[Boxes]]*_xlfn.XLOOKUP(shipments[[#This Row],[Product]],products[Product], products[Cost per box])</f>
        <v>1019.47</v>
      </c>
    </row>
    <row r="1874" spans="3:10" x14ac:dyDescent="0.3">
      <c r="C1874" t="s">
        <v>10</v>
      </c>
      <c r="D1874" t="s">
        <v>101</v>
      </c>
      <c r="E1874" t="s">
        <v>29</v>
      </c>
      <c r="F1874" s="7">
        <v>44652</v>
      </c>
      <c r="G1874" s="4">
        <v>966</v>
      </c>
      <c r="H1874">
        <v>382</v>
      </c>
      <c r="I1874" t="str">
        <f>TRIM(shipments[[#This Row],[Geography]])</f>
        <v>USA</v>
      </c>
      <c r="J1874">
        <f>shipments[[#This Row],[Boxes]]*_xlfn.XLOOKUP(shipments[[#This Row],[Product]],products[Product], products[Cost per box])</f>
        <v>2597.6</v>
      </c>
    </row>
    <row r="1875" spans="3:10" x14ac:dyDescent="0.3">
      <c r="C1875" t="s">
        <v>91</v>
      </c>
      <c r="D1875" t="s">
        <v>105</v>
      </c>
      <c r="E1875" t="s">
        <v>30</v>
      </c>
      <c r="F1875" s="7">
        <v>44691</v>
      </c>
      <c r="G1875" s="4">
        <v>2821</v>
      </c>
      <c r="H1875">
        <v>624</v>
      </c>
      <c r="I1875" t="str">
        <f>TRIM(shipments[[#This Row],[Geography]])</f>
        <v>Canada</v>
      </c>
      <c r="J1875">
        <f>shipments[[#This Row],[Boxes]]*_xlfn.XLOOKUP(shipments[[#This Row],[Product]],products[Product], products[Cost per box])</f>
        <v>3144.96</v>
      </c>
    </row>
    <row r="1876" spans="3:10" x14ac:dyDescent="0.3">
      <c r="C1876" t="s">
        <v>73</v>
      </c>
      <c r="D1876" t="s">
        <v>34</v>
      </c>
      <c r="E1876" t="s">
        <v>21</v>
      </c>
      <c r="F1876" s="7">
        <v>44937</v>
      </c>
      <c r="G1876" s="4">
        <v>6475</v>
      </c>
      <c r="H1876">
        <v>295</v>
      </c>
      <c r="I1876" t="str">
        <f>TRIM(shipments[[#This Row],[Geography]])</f>
        <v>India</v>
      </c>
      <c r="J1876">
        <f>shipments[[#This Row],[Boxes]]*_xlfn.XLOOKUP(shipments[[#This Row],[Product]],products[Product], products[Cost per box])</f>
        <v>2424.9</v>
      </c>
    </row>
    <row r="1877" spans="3:10" x14ac:dyDescent="0.3">
      <c r="C1877" t="s">
        <v>71</v>
      </c>
      <c r="D1877" t="s">
        <v>105</v>
      </c>
      <c r="E1877" t="s">
        <v>24</v>
      </c>
      <c r="F1877" s="7">
        <v>44901</v>
      </c>
      <c r="G1877" s="4">
        <v>3206</v>
      </c>
      <c r="H1877">
        <v>906</v>
      </c>
      <c r="I1877" t="str">
        <f>TRIM(shipments[[#This Row],[Geography]])</f>
        <v>Canada</v>
      </c>
      <c r="J1877">
        <f>shipments[[#This Row],[Boxes]]*_xlfn.XLOOKUP(shipments[[#This Row],[Product]],products[Product], products[Cost per box])</f>
        <v>9522.06</v>
      </c>
    </row>
    <row r="1878" spans="3:10" x14ac:dyDescent="0.3">
      <c r="C1878" t="s">
        <v>70</v>
      </c>
      <c r="D1878" t="s">
        <v>39</v>
      </c>
      <c r="E1878" t="s">
        <v>15</v>
      </c>
      <c r="F1878" s="7">
        <v>45077</v>
      </c>
      <c r="G1878" s="4">
        <v>11795</v>
      </c>
      <c r="H1878">
        <v>537</v>
      </c>
      <c r="I1878" t="str">
        <f>TRIM(shipments[[#This Row],[Geography]])</f>
        <v>UK</v>
      </c>
      <c r="J1878">
        <f>shipments[[#This Row],[Boxes]]*_xlfn.XLOOKUP(shipments[[#This Row],[Product]],products[Product], products[Cost per box])</f>
        <v>2067.4500000000003</v>
      </c>
    </row>
    <row r="1879" spans="3:10" x14ac:dyDescent="0.3">
      <c r="C1879" t="s">
        <v>5</v>
      </c>
      <c r="D1879" t="s">
        <v>35</v>
      </c>
      <c r="E1879" t="s">
        <v>30</v>
      </c>
      <c r="F1879" s="7">
        <v>45138</v>
      </c>
      <c r="G1879" s="4">
        <v>1540</v>
      </c>
      <c r="H1879">
        <v>114</v>
      </c>
      <c r="I1879" t="str">
        <f>TRIM(shipments[[#This Row],[Geography]])</f>
        <v>USA</v>
      </c>
      <c r="J1879">
        <f>shipments[[#This Row],[Boxes]]*_xlfn.XLOOKUP(shipments[[#This Row],[Product]],products[Product], products[Cost per box])</f>
        <v>574.56000000000006</v>
      </c>
    </row>
    <row r="1880" spans="3:10" x14ac:dyDescent="0.3">
      <c r="C1880" t="s">
        <v>5</v>
      </c>
      <c r="D1880" t="s">
        <v>36</v>
      </c>
      <c r="E1880" t="s">
        <v>26</v>
      </c>
      <c r="F1880" s="7">
        <v>45098</v>
      </c>
      <c r="G1880" s="4">
        <v>5719</v>
      </c>
      <c r="H1880">
        <v>630</v>
      </c>
      <c r="I1880" t="str">
        <f>TRIM(shipments[[#This Row],[Geography]])</f>
        <v>Canada</v>
      </c>
      <c r="J1880">
        <f>shipments[[#This Row],[Boxes]]*_xlfn.XLOOKUP(shipments[[#This Row],[Product]],products[Product], products[Cost per box])</f>
        <v>7818.3</v>
      </c>
    </row>
    <row r="1881" spans="3:10" x14ac:dyDescent="0.3">
      <c r="C1881" t="s">
        <v>95</v>
      </c>
      <c r="D1881" t="s">
        <v>35</v>
      </c>
      <c r="E1881" t="s">
        <v>32</v>
      </c>
      <c r="F1881" s="7">
        <v>45036</v>
      </c>
      <c r="G1881" s="4">
        <v>3654</v>
      </c>
      <c r="H1881">
        <v>243</v>
      </c>
      <c r="I1881" t="str">
        <f>TRIM(shipments[[#This Row],[Geography]])</f>
        <v>USA</v>
      </c>
      <c r="J1881">
        <f>shipments[[#This Row],[Boxes]]*_xlfn.XLOOKUP(shipments[[#This Row],[Product]],products[Product], products[Cost per box])</f>
        <v>806.76</v>
      </c>
    </row>
    <row r="1882" spans="3:10" x14ac:dyDescent="0.3">
      <c r="C1882" t="s">
        <v>7</v>
      </c>
      <c r="D1882" t="s">
        <v>113</v>
      </c>
      <c r="E1882" t="s">
        <v>21</v>
      </c>
      <c r="F1882" s="7">
        <v>44780</v>
      </c>
      <c r="G1882" s="4"/>
      <c r="H1882">
        <v>399</v>
      </c>
      <c r="I1882" t="str">
        <f>TRIM(shipments[[#This Row],[Geography]])</f>
        <v>New Zealand</v>
      </c>
      <c r="J1882">
        <f>shipments[[#This Row],[Boxes]]*_xlfn.XLOOKUP(shipments[[#This Row],[Product]],products[Product], products[Cost per box])</f>
        <v>3279.78</v>
      </c>
    </row>
    <row r="1883" spans="3:10" x14ac:dyDescent="0.3">
      <c r="C1883" t="s">
        <v>91</v>
      </c>
      <c r="D1883" t="s">
        <v>38</v>
      </c>
      <c r="E1883" t="s">
        <v>14</v>
      </c>
      <c r="F1883" s="7">
        <v>45090</v>
      </c>
      <c r="G1883" s="4">
        <v>7336</v>
      </c>
      <c r="H1883">
        <v>396</v>
      </c>
      <c r="I1883" t="str">
        <f>TRIM(shipments[[#This Row],[Geography]])</f>
        <v>Australia</v>
      </c>
      <c r="J1883">
        <f>shipments[[#This Row],[Boxes]]*_xlfn.XLOOKUP(shipments[[#This Row],[Product]],products[Product], products[Cost per box])</f>
        <v>2962.0800000000004</v>
      </c>
    </row>
    <row r="1884" spans="3:10" x14ac:dyDescent="0.3">
      <c r="C1884" t="s">
        <v>65</v>
      </c>
      <c r="D1884" t="s">
        <v>39</v>
      </c>
      <c r="E1884" t="s">
        <v>33</v>
      </c>
      <c r="F1884" s="7">
        <v>45001</v>
      </c>
      <c r="G1884" s="4">
        <v>4032</v>
      </c>
      <c r="H1884">
        <v>131</v>
      </c>
      <c r="I1884" t="str">
        <f>TRIM(shipments[[#This Row],[Geography]])</f>
        <v>UK</v>
      </c>
      <c r="J1884">
        <f>shipments[[#This Row],[Boxes]]*_xlfn.XLOOKUP(shipments[[#This Row],[Product]],products[Product], products[Cost per box])</f>
        <v>347.15</v>
      </c>
    </row>
    <row r="1885" spans="3:10" x14ac:dyDescent="0.3">
      <c r="C1885" t="s">
        <v>2</v>
      </c>
      <c r="D1885" t="s">
        <v>37</v>
      </c>
      <c r="E1885" t="s">
        <v>24</v>
      </c>
      <c r="F1885" s="7">
        <v>45155</v>
      </c>
      <c r="G1885" s="4">
        <v>6531</v>
      </c>
      <c r="H1885">
        <v>234</v>
      </c>
      <c r="I1885" t="str">
        <f>TRIM(shipments[[#This Row],[Geography]])</f>
        <v>New Zealand</v>
      </c>
      <c r="J1885">
        <f>shipments[[#This Row],[Boxes]]*_xlfn.XLOOKUP(shipments[[#This Row],[Product]],products[Product], products[Cost per box])</f>
        <v>2459.34</v>
      </c>
    </row>
    <row r="1886" spans="3:10" x14ac:dyDescent="0.3">
      <c r="C1886" t="s">
        <v>7</v>
      </c>
      <c r="D1886" t="s">
        <v>37</v>
      </c>
      <c r="E1886" t="s">
        <v>33</v>
      </c>
      <c r="F1886" s="7">
        <v>45161</v>
      </c>
      <c r="G1886" s="4">
        <v>224</v>
      </c>
      <c r="H1886">
        <v>9</v>
      </c>
      <c r="I1886" t="str">
        <f>TRIM(shipments[[#This Row],[Geography]])</f>
        <v>New Zealand</v>
      </c>
      <c r="J1886">
        <f>shipments[[#This Row],[Boxes]]*_xlfn.XLOOKUP(shipments[[#This Row],[Product]],products[Product], products[Cost per box])</f>
        <v>23.849999999999998</v>
      </c>
    </row>
    <row r="1887" spans="3:10" x14ac:dyDescent="0.3">
      <c r="C1887" t="s">
        <v>6</v>
      </c>
      <c r="D1887" t="s">
        <v>36</v>
      </c>
      <c r="E1887" t="s">
        <v>23</v>
      </c>
      <c r="F1887" s="7">
        <v>44683</v>
      </c>
      <c r="G1887" s="4">
        <v>5992</v>
      </c>
      <c r="H1887">
        <v>222</v>
      </c>
      <c r="I1887" t="str">
        <f>TRIM(shipments[[#This Row],[Geography]])</f>
        <v>Canada</v>
      </c>
      <c r="J1887">
        <f>shipments[[#This Row],[Boxes]]*_xlfn.XLOOKUP(shipments[[#This Row],[Product]],products[Product], products[Cost per box])</f>
        <v>1052.28</v>
      </c>
    </row>
    <row r="1888" spans="3:10" x14ac:dyDescent="0.3">
      <c r="C1888" t="s">
        <v>7</v>
      </c>
      <c r="D1888" t="s">
        <v>39</v>
      </c>
      <c r="E1888" t="s">
        <v>22</v>
      </c>
      <c r="F1888" s="7">
        <v>44952</v>
      </c>
      <c r="G1888" s="4">
        <v>13664</v>
      </c>
      <c r="H1888">
        <v>356</v>
      </c>
      <c r="I1888" t="str">
        <f>TRIM(shipments[[#This Row],[Geography]])</f>
        <v>UK</v>
      </c>
      <c r="J1888">
        <f>shipments[[#This Row],[Boxes]]*_xlfn.XLOOKUP(shipments[[#This Row],[Product]],products[Product], products[Cost per box])</f>
        <v>3641.88</v>
      </c>
    </row>
    <row r="1889" spans="3:10" x14ac:dyDescent="0.3">
      <c r="C1889" t="s">
        <v>68</v>
      </c>
      <c r="D1889" t="s">
        <v>36</v>
      </c>
      <c r="E1889" t="s">
        <v>18</v>
      </c>
      <c r="F1889" s="7">
        <v>45113</v>
      </c>
      <c r="G1889" s="4">
        <v>1848</v>
      </c>
      <c r="H1889">
        <v>98</v>
      </c>
      <c r="I1889" t="str">
        <f>TRIM(shipments[[#This Row],[Geography]])</f>
        <v>Canada</v>
      </c>
      <c r="J1889">
        <f>shipments[[#This Row],[Boxes]]*_xlfn.XLOOKUP(shipments[[#This Row],[Product]],products[Product], products[Cost per box])</f>
        <v>974.12</v>
      </c>
    </row>
    <row r="1890" spans="3:10" x14ac:dyDescent="0.3">
      <c r="C1890" t="s">
        <v>71</v>
      </c>
      <c r="D1890" t="s">
        <v>35</v>
      </c>
      <c r="E1890" t="s">
        <v>23</v>
      </c>
      <c r="F1890" s="7">
        <v>45128</v>
      </c>
      <c r="G1890" s="4">
        <v>5565</v>
      </c>
      <c r="H1890">
        <v>389</v>
      </c>
      <c r="I1890" t="str">
        <f>TRIM(shipments[[#This Row],[Geography]])</f>
        <v>USA</v>
      </c>
      <c r="J1890">
        <f>shipments[[#This Row],[Boxes]]*_xlfn.XLOOKUP(shipments[[#This Row],[Product]],products[Product], products[Cost per box])</f>
        <v>1843.8600000000001</v>
      </c>
    </row>
    <row r="1891" spans="3:10" x14ac:dyDescent="0.3">
      <c r="C1891" t="s">
        <v>74</v>
      </c>
      <c r="D1891" t="s">
        <v>100</v>
      </c>
      <c r="E1891" t="s">
        <v>14</v>
      </c>
      <c r="F1891" s="7">
        <v>44841</v>
      </c>
      <c r="G1891" s="4">
        <v>7882</v>
      </c>
      <c r="H1891">
        <v>361</v>
      </c>
      <c r="I1891" t="str">
        <f>TRIM(shipments[[#This Row],[Geography]])</f>
        <v>India</v>
      </c>
      <c r="J1891">
        <f>shipments[[#This Row],[Boxes]]*_xlfn.XLOOKUP(shipments[[#This Row],[Product]],products[Product], products[Cost per box])</f>
        <v>2700.28</v>
      </c>
    </row>
    <row r="1892" spans="3:10" x14ac:dyDescent="0.3">
      <c r="C1892" t="s">
        <v>70</v>
      </c>
      <c r="D1892" t="s">
        <v>107</v>
      </c>
      <c r="E1892" t="s">
        <v>19</v>
      </c>
      <c r="F1892" s="7">
        <v>44655</v>
      </c>
      <c r="G1892" s="4">
        <v>5670</v>
      </c>
      <c r="H1892">
        <v>1266</v>
      </c>
      <c r="I1892" t="str">
        <f>TRIM(shipments[[#This Row],[Geography]])</f>
        <v>UK</v>
      </c>
      <c r="J1892">
        <f>shipments[[#This Row],[Boxes]]*_xlfn.XLOOKUP(shipments[[#This Row],[Product]],products[Product], products[Cost per box])</f>
        <v>9786.18</v>
      </c>
    </row>
    <row r="1893" spans="3:10" x14ac:dyDescent="0.3">
      <c r="C1893" t="s">
        <v>3</v>
      </c>
      <c r="D1893" t="s">
        <v>38</v>
      </c>
      <c r="E1893" t="s">
        <v>15</v>
      </c>
      <c r="F1893" s="7">
        <v>44929</v>
      </c>
      <c r="G1893" s="4">
        <v>8610</v>
      </c>
      <c r="H1893">
        <v>1325</v>
      </c>
      <c r="I1893" t="str">
        <f>TRIM(shipments[[#This Row],[Geography]])</f>
        <v>Australia</v>
      </c>
      <c r="J1893">
        <f>shipments[[#This Row],[Boxes]]*_xlfn.XLOOKUP(shipments[[#This Row],[Product]],products[Product], products[Cost per box])</f>
        <v>5101.25</v>
      </c>
    </row>
    <row r="1894" spans="3:10" x14ac:dyDescent="0.3">
      <c r="C1894" t="s">
        <v>69</v>
      </c>
      <c r="D1894" t="s">
        <v>103</v>
      </c>
      <c r="E1894" t="s">
        <v>29</v>
      </c>
      <c r="F1894" s="7">
        <v>44863</v>
      </c>
      <c r="G1894" s="4">
        <v>5831</v>
      </c>
      <c r="H1894">
        <v>49</v>
      </c>
      <c r="I1894" t="str">
        <f>TRIM(shipments[[#This Row],[Geography]])</f>
        <v>Canada</v>
      </c>
      <c r="J1894">
        <f>shipments[[#This Row],[Boxes]]*_xlfn.XLOOKUP(shipments[[#This Row],[Product]],products[Product], products[Cost per box])</f>
        <v>333.2</v>
      </c>
    </row>
    <row r="1895" spans="3:10" x14ac:dyDescent="0.3">
      <c r="C1895" t="s">
        <v>9</v>
      </c>
      <c r="D1895" t="s">
        <v>37</v>
      </c>
      <c r="E1895" t="s">
        <v>31</v>
      </c>
      <c r="F1895" s="7">
        <v>45124</v>
      </c>
      <c r="G1895" s="4">
        <v>1687</v>
      </c>
      <c r="H1895">
        <v>267</v>
      </c>
      <c r="I1895" t="str">
        <f>TRIM(shipments[[#This Row],[Geography]])</f>
        <v>New Zealand</v>
      </c>
      <c r="J1895">
        <f>shipments[[#This Row],[Boxes]]*_xlfn.XLOOKUP(shipments[[#This Row],[Product]],products[Product], products[Cost per box])</f>
        <v>736.92</v>
      </c>
    </row>
    <row r="1896" spans="3:10" x14ac:dyDescent="0.3">
      <c r="C1896" t="s">
        <v>92</v>
      </c>
      <c r="D1896" t="s">
        <v>37</v>
      </c>
      <c r="E1896" t="s">
        <v>20</v>
      </c>
      <c r="F1896" s="7">
        <v>45119</v>
      </c>
      <c r="G1896" s="4">
        <v>2023</v>
      </c>
      <c r="H1896">
        <v>439</v>
      </c>
      <c r="I1896" t="str">
        <f>TRIM(shipments[[#This Row],[Geography]])</f>
        <v>New Zealand</v>
      </c>
      <c r="J1896">
        <f>shipments[[#This Row],[Boxes]]*_xlfn.XLOOKUP(shipments[[#This Row],[Product]],products[Product], products[Cost per box])</f>
        <v>1615.52</v>
      </c>
    </row>
    <row r="1897" spans="3:10" x14ac:dyDescent="0.3">
      <c r="C1897" t="s">
        <v>95</v>
      </c>
      <c r="D1897" t="s">
        <v>38</v>
      </c>
      <c r="E1897" t="s">
        <v>15</v>
      </c>
      <c r="F1897" s="7">
        <v>45152</v>
      </c>
      <c r="G1897" s="4">
        <v>1190</v>
      </c>
      <c r="H1897">
        <v>77</v>
      </c>
      <c r="I1897" t="str">
        <f>TRIM(shipments[[#This Row],[Geography]])</f>
        <v>Australia</v>
      </c>
      <c r="J1897">
        <f>shipments[[#This Row],[Boxes]]*_xlfn.XLOOKUP(shipments[[#This Row],[Product]],products[Product], products[Cost per box])</f>
        <v>296.45</v>
      </c>
    </row>
    <row r="1898" spans="3:10" x14ac:dyDescent="0.3">
      <c r="C1898" t="s">
        <v>10</v>
      </c>
      <c r="D1898" t="s">
        <v>109</v>
      </c>
      <c r="E1898" t="s">
        <v>24</v>
      </c>
      <c r="F1898" s="7">
        <v>44793</v>
      </c>
      <c r="G1898" s="4">
        <v>882</v>
      </c>
      <c r="H1898">
        <v>130</v>
      </c>
      <c r="I1898" t="str">
        <f>TRIM(shipments[[#This Row],[Geography]])</f>
        <v>India</v>
      </c>
      <c r="J1898">
        <f>shipments[[#This Row],[Boxes]]*_xlfn.XLOOKUP(shipments[[#This Row],[Product]],products[Product], products[Cost per box])</f>
        <v>1366.3</v>
      </c>
    </row>
    <row r="1899" spans="3:10" x14ac:dyDescent="0.3">
      <c r="C1899" t="s">
        <v>2</v>
      </c>
      <c r="D1899" t="s">
        <v>37</v>
      </c>
      <c r="E1899" t="s">
        <v>30</v>
      </c>
      <c r="F1899" s="7">
        <v>45146</v>
      </c>
      <c r="G1899" s="4">
        <v>5222</v>
      </c>
      <c r="H1899">
        <v>566</v>
      </c>
      <c r="I1899" t="str">
        <f>TRIM(shipments[[#This Row],[Geography]])</f>
        <v>New Zealand</v>
      </c>
      <c r="J1899">
        <f>shipments[[#This Row],[Boxes]]*_xlfn.XLOOKUP(shipments[[#This Row],[Product]],products[Product], products[Cost per box])</f>
        <v>2852.64</v>
      </c>
    </row>
    <row r="1900" spans="3:10" x14ac:dyDescent="0.3">
      <c r="C1900" t="s">
        <v>72</v>
      </c>
      <c r="D1900" t="s">
        <v>101</v>
      </c>
      <c r="E1900" t="s">
        <v>25</v>
      </c>
      <c r="F1900" s="7">
        <v>44700</v>
      </c>
      <c r="G1900" s="4">
        <v>2898</v>
      </c>
      <c r="H1900">
        <v>399</v>
      </c>
      <c r="I1900" t="str">
        <f>TRIM(shipments[[#This Row],[Geography]])</f>
        <v>USA</v>
      </c>
      <c r="J1900">
        <f>shipments[[#This Row],[Boxes]]*_xlfn.XLOOKUP(shipments[[#This Row],[Product]],products[Product], products[Cost per box])</f>
        <v>2565.5699999999997</v>
      </c>
    </row>
    <row r="1901" spans="3:10" x14ac:dyDescent="0.3">
      <c r="C1901" t="s">
        <v>10</v>
      </c>
      <c r="D1901" t="s">
        <v>39</v>
      </c>
      <c r="E1901" t="s">
        <v>20</v>
      </c>
      <c r="F1901" s="7">
        <v>44765</v>
      </c>
      <c r="G1901" s="4">
        <v>1134</v>
      </c>
      <c r="H1901">
        <v>330</v>
      </c>
      <c r="I1901" t="str">
        <f>TRIM(shipments[[#This Row],[Geography]])</f>
        <v>UK</v>
      </c>
      <c r="J1901">
        <f>shipments[[#This Row],[Boxes]]*_xlfn.XLOOKUP(shipments[[#This Row],[Product]],products[Product], products[Cost per box])</f>
        <v>1214.4000000000001</v>
      </c>
    </row>
    <row r="1902" spans="3:10" x14ac:dyDescent="0.3">
      <c r="C1902" t="s">
        <v>92</v>
      </c>
      <c r="D1902" t="s">
        <v>36</v>
      </c>
      <c r="E1902" t="s">
        <v>29</v>
      </c>
      <c r="F1902" s="7">
        <v>45023</v>
      </c>
      <c r="G1902" s="4">
        <v>238</v>
      </c>
      <c r="H1902">
        <v>461</v>
      </c>
      <c r="I1902" t="str">
        <f>TRIM(shipments[[#This Row],[Geography]])</f>
        <v>Canada</v>
      </c>
      <c r="J1902">
        <f>shipments[[#This Row],[Boxes]]*_xlfn.XLOOKUP(shipments[[#This Row],[Product]],products[Product], products[Cost per box])</f>
        <v>3134.7999999999997</v>
      </c>
    </row>
    <row r="1903" spans="3:10" x14ac:dyDescent="0.3">
      <c r="C1903" t="s">
        <v>65</v>
      </c>
      <c r="D1903" t="s">
        <v>35</v>
      </c>
      <c r="E1903" t="s">
        <v>13</v>
      </c>
      <c r="F1903" s="7">
        <v>44959</v>
      </c>
      <c r="G1903" s="4">
        <v>1141</v>
      </c>
      <c r="H1903">
        <v>53</v>
      </c>
      <c r="I1903" t="str">
        <f>TRIM(shipments[[#This Row],[Geography]])</f>
        <v>USA</v>
      </c>
      <c r="J1903">
        <f>shipments[[#This Row],[Boxes]]*_xlfn.XLOOKUP(shipments[[#This Row],[Product]],products[Product], products[Cost per box])</f>
        <v>278.77999999999997</v>
      </c>
    </row>
    <row r="1904" spans="3:10" x14ac:dyDescent="0.3">
      <c r="C1904" t="s">
        <v>6</v>
      </c>
      <c r="D1904" t="s">
        <v>98</v>
      </c>
      <c r="E1904" t="s">
        <v>4</v>
      </c>
      <c r="F1904" s="7">
        <v>44748</v>
      </c>
      <c r="G1904" s="4">
        <v>4102</v>
      </c>
      <c r="H1904">
        <v>516</v>
      </c>
      <c r="I1904" t="str">
        <f>TRIM(shipments[[#This Row],[Geography]])</f>
        <v>UK</v>
      </c>
      <c r="J1904">
        <f>shipments[[#This Row],[Boxes]]*_xlfn.XLOOKUP(shipments[[#This Row],[Product]],products[Product], products[Cost per box])</f>
        <v>2657.4</v>
      </c>
    </row>
    <row r="1905" spans="3:10" x14ac:dyDescent="0.3">
      <c r="C1905" t="s">
        <v>3</v>
      </c>
      <c r="D1905" t="s">
        <v>39</v>
      </c>
      <c r="E1905" t="s">
        <v>23</v>
      </c>
      <c r="F1905" s="7">
        <v>44869</v>
      </c>
      <c r="G1905" s="4">
        <v>7175</v>
      </c>
      <c r="H1905">
        <v>1365</v>
      </c>
      <c r="I1905" t="str">
        <f>TRIM(shipments[[#This Row],[Geography]])</f>
        <v>UK</v>
      </c>
      <c r="J1905">
        <f>shipments[[#This Row],[Boxes]]*_xlfn.XLOOKUP(shipments[[#This Row],[Product]],products[Product], products[Cost per box])</f>
        <v>6470.1</v>
      </c>
    </row>
    <row r="1906" spans="3:10" x14ac:dyDescent="0.3">
      <c r="C1906" t="s">
        <v>6</v>
      </c>
      <c r="D1906" t="s">
        <v>101</v>
      </c>
      <c r="E1906" t="s">
        <v>32</v>
      </c>
      <c r="F1906" s="7">
        <v>44843</v>
      </c>
      <c r="G1906" s="4">
        <v>8022</v>
      </c>
      <c r="H1906">
        <v>121</v>
      </c>
      <c r="I1906" t="str">
        <f>TRIM(shipments[[#This Row],[Geography]])</f>
        <v>USA</v>
      </c>
      <c r="J1906">
        <f>shipments[[#This Row],[Boxes]]*_xlfn.XLOOKUP(shipments[[#This Row],[Product]],products[Product], products[Cost per box])</f>
        <v>401.71999999999997</v>
      </c>
    </row>
    <row r="1907" spans="3:10" x14ac:dyDescent="0.3">
      <c r="C1907" t="s">
        <v>74</v>
      </c>
      <c r="D1907" t="s">
        <v>38</v>
      </c>
      <c r="E1907" t="s">
        <v>18</v>
      </c>
      <c r="F1907" s="7">
        <v>44999</v>
      </c>
      <c r="G1907" s="4">
        <v>7616</v>
      </c>
      <c r="H1907">
        <v>215</v>
      </c>
      <c r="I1907" t="str">
        <f>TRIM(shipments[[#This Row],[Geography]])</f>
        <v>Australia</v>
      </c>
      <c r="J1907">
        <f>shipments[[#This Row],[Boxes]]*_xlfn.XLOOKUP(shipments[[#This Row],[Product]],products[Product], products[Cost per box])</f>
        <v>2137.1</v>
      </c>
    </row>
    <row r="1908" spans="3:10" x14ac:dyDescent="0.3">
      <c r="C1908" t="s">
        <v>91</v>
      </c>
      <c r="D1908" t="s">
        <v>37</v>
      </c>
      <c r="E1908" t="s">
        <v>16</v>
      </c>
      <c r="F1908" s="7">
        <v>44978</v>
      </c>
      <c r="G1908" s="4">
        <v>1911</v>
      </c>
      <c r="H1908">
        <v>282</v>
      </c>
      <c r="I1908" t="str">
        <f>TRIM(shipments[[#This Row],[Geography]])</f>
        <v>New Zealand</v>
      </c>
      <c r="J1908">
        <f>shipments[[#This Row],[Boxes]]*_xlfn.XLOOKUP(shipments[[#This Row],[Product]],products[Product], products[Cost per box])</f>
        <v>1613.04</v>
      </c>
    </row>
    <row r="1909" spans="3:10" x14ac:dyDescent="0.3">
      <c r="C1909" t="s">
        <v>6</v>
      </c>
      <c r="D1909" t="s">
        <v>37</v>
      </c>
      <c r="E1909" t="s">
        <v>33</v>
      </c>
      <c r="F1909" s="7">
        <v>45030</v>
      </c>
      <c r="G1909" s="4">
        <v>5222</v>
      </c>
      <c r="H1909">
        <v>130</v>
      </c>
      <c r="I1909" t="str">
        <f>TRIM(shipments[[#This Row],[Geography]])</f>
        <v>New Zealand</v>
      </c>
      <c r="J1909">
        <f>shipments[[#This Row],[Boxes]]*_xlfn.XLOOKUP(shipments[[#This Row],[Product]],products[Product], products[Cost per box])</f>
        <v>344.5</v>
      </c>
    </row>
    <row r="1910" spans="3:10" x14ac:dyDescent="0.3">
      <c r="C1910" t="s">
        <v>6</v>
      </c>
      <c r="D1910" t="s">
        <v>37</v>
      </c>
      <c r="E1910" t="s">
        <v>32</v>
      </c>
      <c r="F1910" s="7">
        <v>44981</v>
      </c>
      <c r="G1910" s="4">
        <v>3255</v>
      </c>
      <c r="H1910">
        <v>281</v>
      </c>
      <c r="I1910" t="str">
        <f>TRIM(shipments[[#This Row],[Geography]])</f>
        <v>New Zealand</v>
      </c>
      <c r="J1910">
        <f>shipments[[#This Row],[Boxes]]*_xlfn.XLOOKUP(shipments[[#This Row],[Product]],products[Product], products[Cost per box])</f>
        <v>932.92</v>
      </c>
    </row>
    <row r="1911" spans="3:10" x14ac:dyDescent="0.3">
      <c r="C1911" t="s">
        <v>93</v>
      </c>
      <c r="D1911" t="s">
        <v>112</v>
      </c>
      <c r="E1911" t="s">
        <v>27</v>
      </c>
      <c r="F1911" s="7">
        <v>44765</v>
      </c>
      <c r="G1911" s="4">
        <v>9226</v>
      </c>
      <c r="H1911">
        <v>49</v>
      </c>
      <c r="I1911" t="str">
        <f>TRIM(shipments[[#This Row],[Geography]])</f>
        <v>Australia</v>
      </c>
      <c r="J1911">
        <f>shipments[[#This Row],[Boxes]]*_xlfn.XLOOKUP(shipments[[#This Row],[Product]],products[Product], products[Cost per box])</f>
        <v>468.93</v>
      </c>
    </row>
    <row r="1912" spans="3:10" x14ac:dyDescent="0.3">
      <c r="C1912" t="s">
        <v>5</v>
      </c>
      <c r="D1912" t="s">
        <v>39</v>
      </c>
      <c r="E1912" t="s">
        <v>4</v>
      </c>
      <c r="F1912" s="7">
        <v>45000</v>
      </c>
      <c r="G1912" s="4">
        <v>6195</v>
      </c>
      <c r="H1912">
        <v>306</v>
      </c>
      <c r="I1912" t="str">
        <f>TRIM(shipments[[#This Row],[Geography]])</f>
        <v>UK</v>
      </c>
      <c r="J1912">
        <f>shipments[[#This Row],[Boxes]]*_xlfn.XLOOKUP(shipments[[#This Row],[Product]],products[Product], products[Cost per box])</f>
        <v>1575.9</v>
      </c>
    </row>
    <row r="1913" spans="3:10" x14ac:dyDescent="0.3">
      <c r="C1913" t="s">
        <v>10</v>
      </c>
      <c r="D1913" t="s">
        <v>102</v>
      </c>
      <c r="E1913" t="s">
        <v>15</v>
      </c>
      <c r="F1913" s="7">
        <v>44722</v>
      </c>
      <c r="G1913" s="4">
        <v>917</v>
      </c>
      <c r="H1913">
        <v>368</v>
      </c>
      <c r="I1913" t="str">
        <f>TRIM(shipments[[#This Row],[Geography]])</f>
        <v>New Zealand</v>
      </c>
      <c r="J1913">
        <f>shipments[[#This Row],[Boxes]]*_xlfn.XLOOKUP(shipments[[#This Row],[Product]],products[Product], products[Cost per box])</f>
        <v>1416.8</v>
      </c>
    </row>
    <row r="1914" spans="3:10" x14ac:dyDescent="0.3">
      <c r="C1914" t="s">
        <v>91</v>
      </c>
      <c r="D1914" t="s">
        <v>34</v>
      </c>
      <c r="E1914" t="s">
        <v>27</v>
      </c>
      <c r="F1914" s="7">
        <v>44715</v>
      </c>
      <c r="G1914" s="4"/>
      <c r="H1914">
        <v>260</v>
      </c>
      <c r="I1914" t="str">
        <f>TRIM(shipments[[#This Row],[Geography]])</f>
        <v>India</v>
      </c>
      <c r="J1914">
        <f>shipments[[#This Row],[Boxes]]*_xlfn.XLOOKUP(shipments[[#This Row],[Product]],products[Product], products[Cost per box])</f>
        <v>2488.2000000000003</v>
      </c>
    </row>
    <row r="1915" spans="3:10" x14ac:dyDescent="0.3">
      <c r="C1915" t="s">
        <v>72</v>
      </c>
      <c r="D1915" t="s">
        <v>107</v>
      </c>
      <c r="E1915" t="s">
        <v>24</v>
      </c>
      <c r="F1915" s="7">
        <v>44808</v>
      </c>
      <c r="G1915" s="4">
        <v>7049</v>
      </c>
      <c r="H1915">
        <v>72</v>
      </c>
      <c r="I1915" t="str">
        <f>TRIM(shipments[[#This Row],[Geography]])</f>
        <v>UK</v>
      </c>
      <c r="J1915">
        <f>shipments[[#This Row],[Boxes]]*_xlfn.XLOOKUP(shipments[[#This Row],[Product]],products[Product], products[Cost per box])</f>
        <v>756.72</v>
      </c>
    </row>
    <row r="1916" spans="3:10" x14ac:dyDescent="0.3">
      <c r="C1916" t="s">
        <v>93</v>
      </c>
      <c r="D1916" t="s">
        <v>34</v>
      </c>
      <c r="E1916" t="s">
        <v>20</v>
      </c>
      <c r="F1916" s="7">
        <v>44984</v>
      </c>
      <c r="G1916" s="4">
        <v>10129</v>
      </c>
      <c r="H1916">
        <v>78</v>
      </c>
      <c r="I1916" t="str">
        <f>TRIM(shipments[[#This Row],[Geography]])</f>
        <v>India</v>
      </c>
      <c r="J1916">
        <f>shipments[[#This Row],[Boxes]]*_xlfn.XLOOKUP(shipments[[#This Row],[Product]],products[Product], products[Cost per box])</f>
        <v>287.04000000000002</v>
      </c>
    </row>
    <row r="1917" spans="3:10" x14ac:dyDescent="0.3">
      <c r="C1917" t="s">
        <v>93</v>
      </c>
      <c r="D1917" t="s">
        <v>37</v>
      </c>
      <c r="E1917" t="s">
        <v>27</v>
      </c>
      <c r="F1917" s="7">
        <v>45085</v>
      </c>
      <c r="G1917" s="4">
        <v>2079</v>
      </c>
      <c r="H1917">
        <v>176</v>
      </c>
      <c r="I1917" t="str">
        <f>TRIM(shipments[[#This Row],[Geography]])</f>
        <v>New Zealand</v>
      </c>
      <c r="J1917">
        <f>shipments[[#This Row],[Boxes]]*_xlfn.XLOOKUP(shipments[[#This Row],[Product]],products[Product], products[Cost per box])</f>
        <v>1684.3200000000002</v>
      </c>
    </row>
    <row r="1918" spans="3:10" x14ac:dyDescent="0.3">
      <c r="C1918" t="s">
        <v>2</v>
      </c>
      <c r="D1918" t="s">
        <v>37</v>
      </c>
      <c r="E1918" t="s">
        <v>32</v>
      </c>
      <c r="F1918" s="7">
        <v>44722</v>
      </c>
      <c r="G1918" s="4">
        <v>12614</v>
      </c>
      <c r="H1918">
        <v>551</v>
      </c>
      <c r="I1918" t="str">
        <f>TRIM(shipments[[#This Row],[Geography]])</f>
        <v>New Zealand</v>
      </c>
      <c r="J1918">
        <f>shipments[[#This Row],[Boxes]]*_xlfn.XLOOKUP(shipments[[#This Row],[Product]],products[Product], products[Cost per box])</f>
        <v>1829.32</v>
      </c>
    </row>
    <row r="1919" spans="3:10" x14ac:dyDescent="0.3">
      <c r="C1919" t="s">
        <v>7</v>
      </c>
      <c r="D1919" t="s">
        <v>36</v>
      </c>
      <c r="E1919" t="s">
        <v>17</v>
      </c>
      <c r="F1919" s="7">
        <v>45167</v>
      </c>
      <c r="G1919" s="4">
        <v>203</v>
      </c>
      <c r="H1919">
        <v>12</v>
      </c>
      <c r="I1919" t="str">
        <f>TRIM(shipments[[#This Row],[Geography]])</f>
        <v>Canada</v>
      </c>
      <c r="J1919">
        <f>shipments[[#This Row],[Boxes]]*_xlfn.XLOOKUP(shipments[[#This Row],[Product]],products[Product], products[Cost per box])</f>
        <v>75.72</v>
      </c>
    </row>
    <row r="1920" spans="3:10" x14ac:dyDescent="0.3">
      <c r="C1920" t="s">
        <v>93</v>
      </c>
      <c r="D1920" t="s">
        <v>35</v>
      </c>
      <c r="E1920" t="s">
        <v>29</v>
      </c>
      <c r="F1920" s="7">
        <v>45114</v>
      </c>
      <c r="G1920" s="4"/>
      <c r="H1920">
        <v>286</v>
      </c>
      <c r="I1920" t="str">
        <f>TRIM(shipments[[#This Row],[Geography]])</f>
        <v>USA</v>
      </c>
      <c r="J1920">
        <f>shipments[[#This Row],[Boxes]]*_xlfn.XLOOKUP(shipments[[#This Row],[Product]],products[Product], products[Cost per box])</f>
        <v>1944.8</v>
      </c>
    </row>
    <row r="1921" spans="3:10" x14ac:dyDescent="0.3">
      <c r="C1921" t="s">
        <v>72</v>
      </c>
      <c r="D1921" t="s">
        <v>34</v>
      </c>
      <c r="E1921" t="s">
        <v>23</v>
      </c>
      <c r="F1921" s="7">
        <v>45079</v>
      </c>
      <c r="G1921" s="4">
        <v>3010</v>
      </c>
      <c r="H1921">
        <v>121</v>
      </c>
      <c r="I1921" t="str">
        <f>TRIM(shipments[[#This Row],[Geography]])</f>
        <v>India</v>
      </c>
      <c r="J1921">
        <f>shipments[[#This Row],[Boxes]]*_xlfn.XLOOKUP(shipments[[#This Row],[Product]],products[Product], products[Cost per box])</f>
        <v>573.54000000000008</v>
      </c>
    </row>
    <row r="1922" spans="3:10" x14ac:dyDescent="0.3">
      <c r="C1922" t="s">
        <v>75</v>
      </c>
      <c r="D1922" t="s">
        <v>37</v>
      </c>
      <c r="E1922" t="s">
        <v>13</v>
      </c>
      <c r="F1922" s="7">
        <v>44942</v>
      </c>
      <c r="G1922" s="4">
        <v>7252</v>
      </c>
      <c r="H1922">
        <v>170</v>
      </c>
      <c r="I1922" t="str">
        <f>TRIM(shipments[[#This Row],[Geography]])</f>
        <v>New Zealand</v>
      </c>
      <c r="J1922">
        <f>shipments[[#This Row],[Boxes]]*_xlfn.XLOOKUP(shipments[[#This Row],[Product]],products[Product], products[Cost per box])</f>
        <v>894.19999999999993</v>
      </c>
    </row>
    <row r="1923" spans="3:10" x14ac:dyDescent="0.3">
      <c r="C1923" t="s">
        <v>94</v>
      </c>
      <c r="D1923" t="s">
        <v>36</v>
      </c>
      <c r="E1923" t="s">
        <v>31</v>
      </c>
      <c r="F1923" s="7">
        <v>45092</v>
      </c>
      <c r="G1923" s="4">
        <v>1988</v>
      </c>
      <c r="H1923">
        <v>99</v>
      </c>
      <c r="I1923" t="str">
        <f>TRIM(shipments[[#This Row],[Geography]])</f>
        <v>Canada</v>
      </c>
      <c r="J1923">
        <f>shipments[[#This Row],[Boxes]]*_xlfn.XLOOKUP(shipments[[#This Row],[Product]],products[Product], products[Cost per box])</f>
        <v>273.23999999999995</v>
      </c>
    </row>
    <row r="1924" spans="3:10" x14ac:dyDescent="0.3">
      <c r="C1924" t="s">
        <v>7</v>
      </c>
      <c r="D1924" t="s">
        <v>34</v>
      </c>
      <c r="E1924" t="s">
        <v>17</v>
      </c>
      <c r="F1924" s="7">
        <v>45075</v>
      </c>
      <c r="G1924" s="4"/>
      <c r="H1924">
        <v>118</v>
      </c>
      <c r="I1924" t="str">
        <f>TRIM(shipments[[#This Row],[Geography]])</f>
        <v>India</v>
      </c>
      <c r="J1924">
        <f>shipments[[#This Row],[Boxes]]*_xlfn.XLOOKUP(shipments[[#This Row],[Product]],products[Product], products[Cost per box])</f>
        <v>744.57999999999993</v>
      </c>
    </row>
    <row r="1925" spans="3:10" x14ac:dyDescent="0.3">
      <c r="C1925" t="s">
        <v>75</v>
      </c>
      <c r="D1925" t="s">
        <v>39</v>
      </c>
      <c r="E1925" t="s">
        <v>4</v>
      </c>
      <c r="F1925" s="7">
        <v>45168</v>
      </c>
      <c r="G1925" s="4">
        <v>6391</v>
      </c>
      <c r="H1925">
        <v>142</v>
      </c>
      <c r="I1925" t="str">
        <f>TRIM(shipments[[#This Row],[Geography]])</f>
        <v>UK</v>
      </c>
      <c r="J1925">
        <f>shipments[[#This Row],[Boxes]]*_xlfn.XLOOKUP(shipments[[#This Row],[Product]],products[Product], products[Cost per box])</f>
        <v>731.30000000000007</v>
      </c>
    </row>
    <row r="1926" spans="3:10" x14ac:dyDescent="0.3">
      <c r="C1926" t="s">
        <v>70</v>
      </c>
      <c r="D1926" t="s">
        <v>105</v>
      </c>
      <c r="E1926" t="s">
        <v>21</v>
      </c>
      <c r="F1926" s="7">
        <v>44903</v>
      </c>
      <c r="G1926" s="4">
        <v>14</v>
      </c>
      <c r="H1926">
        <v>205</v>
      </c>
      <c r="I1926" t="str">
        <f>TRIM(shipments[[#This Row],[Geography]])</f>
        <v>Canada</v>
      </c>
      <c r="J1926">
        <f>shipments[[#This Row],[Boxes]]*_xlfn.XLOOKUP(shipments[[#This Row],[Product]],products[Product], products[Cost per box])</f>
        <v>1685.1000000000001</v>
      </c>
    </row>
    <row r="1927" spans="3:10" x14ac:dyDescent="0.3">
      <c r="C1927" t="s">
        <v>68</v>
      </c>
      <c r="D1927" t="s">
        <v>108</v>
      </c>
      <c r="E1927" t="s">
        <v>24</v>
      </c>
      <c r="F1927" s="7">
        <v>44691</v>
      </c>
      <c r="G1927" s="4">
        <v>5404</v>
      </c>
      <c r="H1927">
        <v>1190</v>
      </c>
      <c r="I1927" t="str">
        <f>TRIM(shipments[[#This Row],[Geography]])</f>
        <v>USA</v>
      </c>
      <c r="J1927">
        <f>shipments[[#This Row],[Boxes]]*_xlfn.XLOOKUP(shipments[[#This Row],[Product]],products[Product], products[Cost per box])</f>
        <v>12506.9</v>
      </c>
    </row>
    <row r="1928" spans="3:10" x14ac:dyDescent="0.3">
      <c r="C1928" t="s">
        <v>74</v>
      </c>
      <c r="D1928" t="s">
        <v>105</v>
      </c>
      <c r="E1928" t="s">
        <v>13</v>
      </c>
      <c r="F1928" s="7">
        <v>44744</v>
      </c>
      <c r="G1928" s="4">
        <v>504</v>
      </c>
      <c r="H1928">
        <v>1323</v>
      </c>
      <c r="I1928" t="str">
        <f>TRIM(shipments[[#This Row],[Geography]])</f>
        <v>Canada</v>
      </c>
      <c r="J1928">
        <f>shipments[[#This Row],[Boxes]]*_xlfn.XLOOKUP(shipments[[#This Row],[Product]],products[Product], products[Cost per box])</f>
        <v>6958.98</v>
      </c>
    </row>
    <row r="1929" spans="3:10" x14ac:dyDescent="0.3">
      <c r="C1929" t="s">
        <v>68</v>
      </c>
      <c r="D1929" t="s">
        <v>107</v>
      </c>
      <c r="E1929" t="s">
        <v>29</v>
      </c>
      <c r="F1929" s="7">
        <v>44747</v>
      </c>
      <c r="G1929" s="4">
        <v>3962</v>
      </c>
      <c r="H1929">
        <v>138</v>
      </c>
      <c r="I1929" t="str">
        <f>TRIM(shipments[[#This Row],[Geography]])</f>
        <v>UK</v>
      </c>
      <c r="J1929">
        <f>shipments[[#This Row],[Boxes]]*_xlfn.XLOOKUP(shipments[[#This Row],[Product]],products[Product], products[Cost per box])</f>
        <v>938.4</v>
      </c>
    </row>
    <row r="1930" spans="3:10" x14ac:dyDescent="0.3">
      <c r="C1930" t="s">
        <v>91</v>
      </c>
      <c r="D1930" t="s">
        <v>39</v>
      </c>
      <c r="E1930" t="s">
        <v>14</v>
      </c>
      <c r="F1930" s="7">
        <v>45149</v>
      </c>
      <c r="G1930" s="4">
        <v>119</v>
      </c>
      <c r="H1930">
        <v>36</v>
      </c>
      <c r="I1930" t="str">
        <f>TRIM(shipments[[#This Row],[Geography]])</f>
        <v>UK</v>
      </c>
      <c r="J1930">
        <f>shipments[[#This Row],[Boxes]]*_xlfn.XLOOKUP(shipments[[#This Row],[Product]],products[Product], products[Cost per box])</f>
        <v>269.28000000000003</v>
      </c>
    </row>
    <row r="1931" spans="3:10" x14ac:dyDescent="0.3">
      <c r="C1931" t="s">
        <v>75</v>
      </c>
      <c r="D1931" t="s">
        <v>101</v>
      </c>
      <c r="E1931" t="s">
        <v>32</v>
      </c>
      <c r="F1931" s="7">
        <v>44779</v>
      </c>
      <c r="G1931" s="4">
        <v>4158</v>
      </c>
      <c r="H1931">
        <v>417</v>
      </c>
      <c r="I1931" t="str">
        <f>TRIM(shipments[[#This Row],[Geography]])</f>
        <v>USA</v>
      </c>
      <c r="J1931">
        <f>shipments[[#This Row],[Boxes]]*_xlfn.XLOOKUP(shipments[[#This Row],[Product]],products[Product], products[Cost per box])</f>
        <v>1384.4399999999998</v>
      </c>
    </row>
    <row r="1932" spans="3:10" x14ac:dyDescent="0.3">
      <c r="C1932" t="s">
        <v>72</v>
      </c>
      <c r="D1932" t="s">
        <v>39</v>
      </c>
      <c r="E1932" t="s">
        <v>31</v>
      </c>
      <c r="F1932" s="7">
        <v>45145</v>
      </c>
      <c r="G1932" s="4">
        <v>6972</v>
      </c>
      <c r="H1932">
        <v>285</v>
      </c>
      <c r="I1932" t="str">
        <f>TRIM(shipments[[#This Row],[Geography]])</f>
        <v>UK</v>
      </c>
      <c r="J1932">
        <f>shipments[[#This Row],[Boxes]]*_xlfn.XLOOKUP(shipments[[#This Row],[Product]],products[Product], products[Cost per box])</f>
        <v>786.59999999999991</v>
      </c>
    </row>
    <row r="1933" spans="3:10" x14ac:dyDescent="0.3">
      <c r="C1933" t="s">
        <v>2</v>
      </c>
      <c r="D1933" t="s">
        <v>114</v>
      </c>
      <c r="E1933" t="s">
        <v>29</v>
      </c>
      <c r="F1933" s="7">
        <v>44729</v>
      </c>
      <c r="G1933" s="4">
        <v>2555</v>
      </c>
      <c r="H1933">
        <v>123</v>
      </c>
      <c r="I1933" t="str">
        <f>TRIM(shipments[[#This Row],[Geography]])</f>
        <v>Canada</v>
      </c>
      <c r="J1933">
        <f>shipments[[#This Row],[Boxes]]*_xlfn.XLOOKUP(shipments[[#This Row],[Product]],products[Product], products[Cost per box])</f>
        <v>836.4</v>
      </c>
    </row>
    <row r="1934" spans="3:10" x14ac:dyDescent="0.3">
      <c r="C1934" t="s">
        <v>9</v>
      </c>
      <c r="D1934" t="s">
        <v>105</v>
      </c>
      <c r="E1934" t="s">
        <v>18</v>
      </c>
      <c r="F1934" s="7">
        <v>44890</v>
      </c>
      <c r="G1934" s="4">
        <v>2128</v>
      </c>
      <c r="H1934">
        <v>78</v>
      </c>
      <c r="I1934" t="str">
        <f>TRIM(shipments[[#This Row],[Geography]])</f>
        <v>Canada</v>
      </c>
      <c r="J1934">
        <f>shipments[[#This Row],[Boxes]]*_xlfn.XLOOKUP(shipments[[#This Row],[Product]],products[Product], products[Cost per box])</f>
        <v>775.31999999999994</v>
      </c>
    </row>
    <row r="1935" spans="3:10" x14ac:dyDescent="0.3">
      <c r="C1935" t="s">
        <v>68</v>
      </c>
      <c r="D1935" t="s">
        <v>35</v>
      </c>
      <c r="E1935" t="s">
        <v>30</v>
      </c>
      <c r="F1935" s="7">
        <v>45105</v>
      </c>
      <c r="G1935" s="4">
        <v>5628</v>
      </c>
      <c r="H1935">
        <v>26</v>
      </c>
      <c r="I1935" t="str">
        <f>TRIM(shipments[[#This Row],[Geography]])</f>
        <v>USA</v>
      </c>
      <c r="J1935">
        <f>shipments[[#This Row],[Boxes]]*_xlfn.XLOOKUP(shipments[[#This Row],[Product]],products[Product], products[Cost per box])</f>
        <v>131.04</v>
      </c>
    </row>
    <row r="1936" spans="3:10" x14ac:dyDescent="0.3">
      <c r="C1936" t="s">
        <v>8</v>
      </c>
      <c r="D1936" t="s">
        <v>39</v>
      </c>
      <c r="E1936" t="s">
        <v>14</v>
      </c>
      <c r="F1936" s="7">
        <v>45007</v>
      </c>
      <c r="G1936" s="4">
        <v>15792</v>
      </c>
      <c r="H1936">
        <v>387</v>
      </c>
      <c r="I1936" t="str">
        <f>TRIM(shipments[[#This Row],[Geography]])</f>
        <v>UK</v>
      </c>
      <c r="J1936">
        <f>shipments[[#This Row],[Boxes]]*_xlfn.XLOOKUP(shipments[[#This Row],[Product]],products[Product], products[Cost per box])</f>
        <v>2894.76</v>
      </c>
    </row>
    <row r="1937" spans="3:10" x14ac:dyDescent="0.3">
      <c r="C1937" t="s">
        <v>74</v>
      </c>
      <c r="D1937" t="s">
        <v>37</v>
      </c>
      <c r="E1937" t="s">
        <v>13</v>
      </c>
      <c r="F1937" s="7">
        <v>44935</v>
      </c>
      <c r="G1937" s="4">
        <v>18417</v>
      </c>
      <c r="H1937">
        <v>353</v>
      </c>
      <c r="I1937" t="str">
        <f>TRIM(shipments[[#This Row],[Geography]])</f>
        <v>New Zealand</v>
      </c>
      <c r="J1937">
        <f>shipments[[#This Row],[Boxes]]*_xlfn.XLOOKUP(shipments[[#This Row],[Product]],products[Product], products[Cost per box])</f>
        <v>1856.78</v>
      </c>
    </row>
    <row r="1938" spans="3:10" x14ac:dyDescent="0.3">
      <c r="C1938" t="s">
        <v>74</v>
      </c>
      <c r="D1938" t="s">
        <v>111</v>
      </c>
      <c r="E1938" t="s">
        <v>18</v>
      </c>
      <c r="F1938" s="7">
        <v>44705</v>
      </c>
      <c r="G1938" s="4">
        <v>2954</v>
      </c>
      <c r="H1938">
        <v>181</v>
      </c>
      <c r="I1938" t="str">
        <f>TRIM(shipments[[#This Row],[Geography]])</f>
        <v>New Zealand</v>
      </c>
      <c r="J1938">
        <f>shipments[[#This Row],[Boxes]]*_xlfn.XLOOKUP(shipments[[#This Row],[Product]],products[Product], products[Cost per box])</f>
        <v>1799.1399999999999</v>
      </c>
    </row>
    <row r="1939" spans="3:10" x14ac:dyDescent="0.3">
      <c r="C1939" t="s">
        <v>64</v>
      </c>
      <c r="D1939" t="s">
        <v>39</v>
      </c>
      <c r="E1939" t="s">
        <v>4</v>
      </c>
      <c r="F1939" s="7">
        <v>44951</v>
      </c>
      <c r="G1939" s="4">
        <v>5950</v>
      </c>
      <c r="H1939">
        <v>322</v>
      </c>
      <c r="I1939" t="str">
        <f>TRIM(shipments[[#This Row],[Geography]])</f>
        <v>UK</v>
      </c>
      <c r="J1939">
        <f>shipments[[#This Row],[Boxes]]*_xlfn.XLOOKUP(shipments[[#This Row],[Product]],products[Product], products[Cost per box])</f>
        <v>1658.3000000000002</v>
      </c>
    </row>
    <row r="1940" spans="3:10" x14ac:dyDescent="0.3">
      <c r="C1940" t="s">
        <v>6</v>
      </c>
      <c r="D1940" t="s">
        <v>98</v>
      </c>
      <c r="E1940" t="s">
        <v>18</v>
      </c>
      <c r="F1940" s="7">
        <v>44895</v>
      </c>
      <c r="G1940" s="4">
        <v>777</v>
      </c>
      <c r="H1940">
        <v>110</v>
      </c>
      <c r="I1940" t="str">
        <f>TRIM(shipments[[#This Row],[Geography]])</f>
        <v>UK</v>
      </c>
      <c r="J1940">
        <f>shipments[[#This Row],[Boxes]]*_xlfn.XLOOKUP(shipments[[#This Row],[Product]],products[Product], products[Cost per box])</f>
        <v>1093.3999999999999</v>
      </c>
    </row>
    <row r="1941" spans="3:10" x14ac:dyDescent="0.3">
      <c r="C1941" t="s">
        <v>9</v>
      </c>
      <c r="D1941" t="s">
        <v>101</v>
      </c>
      <c r="E1941" t="s">
        <v>22</v>
      </c>
      <c r="F1941" s="7">
        <v>44843</v>
      </c>
      <c r="G1941" s="4">
        <v>3514</v>
      </c>
      <c r="H1941">
        <v>365</v>
      </c>
      <c r="I1941" t="str">
        <f>TRIM(shipments[[#This Row],[Geography]])</f>
        <v>USA</v>
      </c>
      <c r="J1941">
        <f>shipments[[#This Row],[Boxes]]*_xlfn.XLOOKUP(shipments[[#This Row],[Product]],products[Product], products[Cost per box])</f>
        <v>3733.9500000000003</v>
      </c>
    </row>
    <row r="1942" spans="3:10" x14ac:dyDescent="0.3">
      <c r="C1942" t="s">
        <v>2</v>
      </c>
      <c r="D1942" t="s">
        <v>35</v>
      </c>
      <c r="E1942" t="s">
        <v>22</v>
      </c>
      <c r="F1942" s="7">
        <v>45107</v>
      </c>
      <c r="G1942" s="4">
        <v>3339</v>
      </c>
      <c r="H1942">
        <v>458</v>
      </c>
      <c r="I1942" t="str">
        <f>TRIM(shipments[[#This Row],[Geography]])</f>
        <v>USA</v>
      </c>
      <c r="J1942">
        <f>shipments[[#This Row],[Boxes]]*_xlfn.XLOOKUP(shipments[[#This Row],[Product]],products[Product], products[Cost per box])</f>
        <v>4685.34</v>
      </c>
    </row>
    <row r="1943" spans="3:10" x14ac:dyDescent="0.3">
      <c r="C1943" t="s">
        <v>2</v>
      </c>
      <c r="D1943" t="s">
        <v>34</v>
      </c>
      <c r="E1943" t="s">
        <v>18</v>
      </c>
      <c r="F1943" s="7">
        <v>45132</v>
      </c>
      <c r="G1943" s="4">
        <v>3962</v>
      </c>
      <c r="H1943">
        <v>1270</v>
      </c>
      <c r="I1943" t="str">
        <f>TRIM(shipments[[#This Row],[Geography]])</f>
        <v>India</v>
      </c>
      <c r="J1943">
        <f>shipments[[#This Row],[Boxes]]*_xlfn.XLOOKUP(shipments[[#This Row],[Product]],products[Product], products[Cost per box])</f>
        <v>12623.8</v>
      </c>
    </row>
    <row r="1944" spans="3:10" x14ac:dyDescent="0.3">
      <c r="C1944" t="s">
        <v>6</v>
      </c>
      <c r="D1944" t="s">
        <v>39</v>
      </c>
      <c r="E1944" t="s">
        <v>17</v>
      </c>
      <c r="F1944" s="7">
        <v>45090</v>
      </c>
      <c r="G1944" s="4">
        <v>3311</v>
      </c>
      <c r="H1944">
        <v>477</v>
      </c>
      <c r="I1944" t="str">
        <f>TRIM(shipments[[#This Row],[Geography]])</f>
        <v>UK</v>
      </c>
      <c r="J1944">
        <f>shipments[[#This Row],[Boxes]]*_xlfn.XLOOKUP(shipments[[#This Row],[Product]],products[Product], products[Cost per box])</f>
        <v>3009.87</v>
      </c>
    </row>
    <row r="1945" spans="3:10" x14ac:dyDescent="0.3">
      <c r="C1945" t="s">
        <v>64</v>
      </c>
      <c r="D1945" t="s">
        <v>102</v>
      </c>
      <c r="E1945" t="s">
        <v>15</v>
      </c>
      <c r="F1945" s="7">
        <v>44912</v>
      </c>
      <c r="G1945" s="4">
        <v>12103</v>
      </c>
      <c r="H1945">
        <v>216</v>
      </c>
      <c r="I1945" t="str">
        <f>TRIM(shipments[[#This Row],[Geography]])</f>
        <v>New Zealand</v>
      </c>
      <c r="J1945">
        <f>shipments[[#This Row],[Boxes]]*_xlfn.XLOOKUP(shipments[[#This Row],[Product]],products[Product], products[Cost per box])</f>
        <v>831.6</v>
      </c>
    </row>
    <row r="1946" spans="3:10" x14ac:dyDescent="0.3">
      <c r="C1946" t="s">
        <v>91</v>
      </c>
      <c r="D1946" t="s">
        <v>38</v>
      </c>
      <c r="E1946" t="s">
        <v>19</v>
      </c>
      <c r="F1946" s="7">
        <v>45168</v>
      </c>
      <c r="G1946" s="4">
        <v>756</v>
      </c>
      <c r="H1946">
        <v>136</v>
      </c>
      <c r="I1946" t="str">
        <f>TRIM(shipments[[#This Row],[Geography]])</f>
        <v>Australia</v>
      </c>
      <c r="J1946">
        <f>shipments[[#This Row],[Boxes]]*_xlfn.XLOOKUP(shipments[[#This Row],[Product]],products[Product], products[Cost per box])</f>
        <v>1051.28</v>
      </c>
    </row>
    <row r="1947" spans="3:10" x14ac:dyDescent="0.3">
      <c r="C1947" t="s">
        <v>71</v>
      </c>
      <c r="D1947" t="s">
        <v>38</v>
      </c>
      <c r="E1947" t="s">
        <v>21</v>
      </c>
      <c r="F1947" s="7">
        <v>45008</v>
      </c>
      <c r="G1947" s="4">
        <v>7938</v>
      </c>
      <c r="H1947">
        <v>571</v>
      </c>
      <c r="I1947" t="str">
        <f>TRIM(shipments[[#This Row],[Geography]])</f>
        <v>Australia</v>
      </c>
      <c r="J1947">
        <f>shipments[[#This Row],[Boxes]]*_xlfn.XLOOKUP(shipments[[#This Row],[Product]],products[Product], products[Cost per box])</f>
        <v>4693.6200000000008</v>
      </c>
    </row>
    <row r="1948" spans="3:10" x14ac:dyDescent="0.3">
      <c r="C1948" t="s">
        <v>70</v>
      </c>
      <c r="D1948" t="s">
        <v>104</v>
      </c>
      <c r="E1948" t="s">
        <v>22</v>
      </c>
      <c r="F1948" s="7">
        <v>44818</v>
      </c>
      <c r="G1948" s="4">
        <v>4151</v>
      </c>
      <c r="H1948">
        <v>317</v>
      </c>
      <c r="I1948" t="str">
        <f>TRIM(shipments[[#This Row],[Geography]])</f>
        <v>Australia</v>
      </c>
      <c r="J1948">
        <f>shipments[[#This Row],[Boxes]]*_xlfn.XLOOKUP(shipments[[#This Row],[Product]],products[Product], products[Cost per box])</f>
        <v>3242.9100000000003</v>
      </c>
    </row>
    <row r="1949" spans="3:10" x14ac:dyDescent="0.3">
      <c r="C1949" t="s">
        <v>68</v>
      </c>
      <c r="D1949" t="s">
        <v>112</v>
      </c>
      <c r="E1949" t="s">
        <v>24</v>
      </c>
      <c r="F1949" s="7">
        <v>44868</v>
      </c>
      <c r="G1949" s="4">
        <v>6664</v>
      </c>
      <c r="H1949">
        <v>106</v>
      </c>
      <c r="I1949" t="str">
        <f>TRIM(shipments[[#This Row],[Geography]])</f>
        <v>Australia</v>
      </c>
      <c r="J1949">
        <f>shipments[[#This Row],[Boxes]]*_xlfn.XLOOKUP(shipments[[#This Row],[Product]],products[Product], products[Cost per box])</f>
        <v>1114.06</v>
      </c>
    </row>
    <row r="1950" spans="3:10" x14ac:dyDescent="0.3">
      <c r="C1950" t="s">
        <v>68</v>
      </c>
      <c r="D1950" t="s">
        <v>35</v>
      </c>
      <c r="E1950" t="s">
        <v>26</v>
      </c>
      <c r="F1950" s="7">
        <v>45131</v>
      </c>
      <c r="G1950" s="4">
        <v>5460</v>
      </c>
      <c r="H1950">
        <v>21</v>
      </c>
      <c r="I1950" t="str">
        <f>TRIM(shipments[[#This Row],[Geography]])</f>
        <v>USA</v>
      </c>
      <c r="J1950">
        <f>shipments[[#This Row],[Boxes]]*_xlfn.XLOOKUP(shipments[[#This Row],[Product]],products[Product], products[Cost per box])</f>
        <v>260.61</v>
      </c>
    </row>
    <row r="1951" spans="3:10" x14ac:dyDescent="0.3">
      <c r="C1951" t="s">
        <v>69</v>
      </c>
      <c r="D1951" t="s">
        <v>111</v>
      </c>
      <c r="E1951" t="s">
        <v>4</v>
      </c>
      <c r="F1951" s="7">
        <v>44853</v>
      </c>
      <c r="G1951" s="4">
        <v>7378</v>
      </c>
      <c r="H1951">
        <v>567</v>
      </c>
      <c r="I1951" t="str">
        <f>TRIM(shipments[[#This Row],[Geography]])</f>
        <v>New Zealand</v>
      </c>
      <c r="J1951">
        <f>shipments[[#This Row],[Boxes]]*_xlfn.XLOOKUP(shipments[[#This Row],[Product]],products[Product], products[Cost per box])</f>
        <v>2920.05</v>
      </c>
    </row>
    <row r="1952" spans="3:10" x14ac:dyDescent="0.3">
      <c r="C1952" t="s">
        <v>94</v>
      </c>
      <c r="D1952" t="s">
        <v>38</v>
      </c>
      <c r="E1952" t="s">
        <v>4</v>
      </c>
      <c r="F1952" s="7">
        <v>44959</v>
      </c>
      <c r="G1952" s="4">
        <v>2289</v>
      </c>
      <c r="H1952">
        <v>481</v>
      </c>
      <c r="I1952" t="str">
        <f>TRIM(shipments[[#This Row],[Geography]])</f>
        <v>Australia</v>
      </c>
      <c r="J1952">
        <f>shipments[[#This Row],[Boxes]]*_xlfn.XLOOKUP(shipments[[#This Row],[Product]],products[Product], products[Cost per box])</f>
        <v>2477.15</v>
      </c>
    </row>
    <row r="1953" spans="3:10" x14ac:dyDescent="0.3">
      <c r="C1953" t="s">
        <v>70</v>
      </c>
      <c r="D1953" t="s">
        <v>37</v>
      </c>
      <c r="E1953" t="s">
        <v>32</v>
      </c>
      <c r="F1953" s="7">
        <v>44835</v>
      </c>
      <c r="G1953" s="4">
        <v>3094</v>
      </c>
      <c r="H1953">
        <v>142</v>
      </c>
      <c r="I1953" t="str">
        <f>TRIM(shipments[[#This Row],[Geography]])</f>
        <v>New Zealand</v>
      </c>
      <c r="J1953">
        <f>shipments[[#This Row],[Boxes]]*_xlfn.XLOOKUP(shipments[[#This Row],[Product]],products[Product], products[Cost per box])</f>
        <v>471.44</v>
      </c>
    </row>
    <row r="1954" spans="3:10" x14ac:dyDescent="0.3">
      <c r="C1954" t="s">
        <v>3</v>
      </c>
      <c r="D1954" t="s">
        <v>35</v>
      </c>
      <c r="E1954" t="s">
        <v>21</v>
      </c>
      <c r="F1954" s="7">
        <v>45034</v>
      </c>
      <c r="G1954" s="4">
        <v>238</v>
      </c>
      <c r="H1954">
        <v>107</v>
      </c>
      <c r="I1954" t="str">
        <f>TRIM(shipments[[#This Row],[Geography]])</f>
        <v>USA</v>
      </c>
      <c r="J1954">
        <f>shipments[[#This Row],[Boxes]]*_xlfn.XLOOKUP(shipments[[#This Row],[Product]],products[Product], products[Cost per box])</f>
        <v>879.54000000000008</v>
      </c>
    </row>
    <row r="1955" spans="3:10" x14ac:dyDescent="0.3">
      <c r="C1955" t="s">
        <v>10</v>
      </c>
      <c r="D1955" t="s">
        <v>38</v>
      </c>
      <c r="E1955" t="s">
        <v>14</v>
      </c>
      <c r="F1955" s="7">
        <v>45111</v>
      </c>
      <c r="G1955" s="4">
        <v>6545</v>
      </c>
      <c r="H1955">
        <v>573</v>
      </c>
      <c r="I1955" t="str">
        <f>TRIM(shipments[[#This Row],[Geography]])</f>
        <v>Australia</v>
      </c>
      <c r="J1955">
        <f>shipments[[#This Row],[Boxes]]*_xlfn.XLOOKUP(shipments[[#This Row],[Product]],products[Product], products[Cost per box])</f>
        <v>4286.04</v>
      </c>
    </row>
    <row r="1956" spans="3:10" x14ac:dyDescent="0.3">
      <c r="C1956" t="s">
        <v>95</v>
      </c>
      <c r="D1956" t="s">
        <v>36</v>
      </c>
      <c r="E1956" t="s">
        <v>31</v>
      </c>
      <c r="F1956" s="7">
        <v>45064</v>
      </c>
      <c r="G1956" s="4">
        <v>11844</v>
      </c>
      <c r="H1956">
        <v>526</v>
      </c>
      <c r="I1956" t="str">
        <f>TRIM(shipments[[#This Row],[Geography]])</f>
        <v>Canada</v>
      </c>
      <c r="J1956">
        <f>shipments[[#This Row],[Boxes]]*_xlfn.XLOOKUP(shipments[[#This Row],[Product]],products[Product], products[Cost per box])</f>
        <v>1451.76</v>
      </c>
    </row>
    <row r="1957" spans="3:10" x14ac:dyDescent="0.3">
      <c r="C1957" t="s">
        <v>92</v>
      </c>
      <c r="D1957" t="s">
        <v>38</v>
      </c>
      <c r="E1957" t="s">
        <v>13</v>
      </c>
      <c r="F1957" s="7">
        <v>45012</v>
      </c>
      <c r="G1957" s="4">
        <v>12152</v>
      </c>
      <c r="H1957">
        <v>468</v>
      </c>
      <c r="I1957" t="str">
        <f>TRIM(shipments[[#This Row],[Geography]])</f>
        <v>Australia</v>
      </c>
      <c r="J1957">
        <f>shipments[[#This Row],[Boxes]]*_xlfn.XLOOKUP(shipments[[#This Row],[Product]],products[Product], products[Cost per box])</f>
        <v>2461.6799999999998</v>
      </c>
    </row>
    <row r="1958" spans="3:10" x14ac:dyDescent="0.3">
      <c r="C1958" t="s">
        <v>8</v>
      </c>
      <c r="D1958" t="s">
        <v>39</v>
      </c>
      <c r="E1958" t="s">
        <v>29</v>
      </c>
      <c r="F1958" s="7">
        <v>44846</v>
      </c>
      <c r="G1958" s="4">
        <v>987</v>
      </c>
      <c r="H1958">
        <v>776</v>
      </c>
      <c r="I1958" t="str">
        <f>TRIM(shipments[[#This Row],[Geography]])</f>
        <v>UK</v>
      </c>
      <c r="J1958">
        <f>shipments[[#This Row],[Boxes]]*_xlfn.XLOOKUP(shipments[[#This Row],[Product]],products[Product], products[Cost per box])</f>
        <v>5276.8</v>
      </c>
    </row>
    <row r="1959" spans="3:10" x14ac:dyDescent="0.3">
      <c r="C1959" t="s">
        <v>94</v>
      </c>
      <c r="D1959" t="s">
        <v>36</v>
      </c>
      <c r="E1959" t="s">
        <v>30</v>
      </c>
      <c r="F1959" s="7">
        <v>45142</v>
      </c>
      <c r="G1959" s="4">
        <v>9044</v>
      </c>
      <c r="H1959">
        <v>603</v>
      </c>
      <c r="I1959" t="str">
        <f>TRIM(shipments[[#This Row],[Geography]])</f>
        <v>Canada</v>
      </c>
      <c r="J1959">
        <f>shipments[[#This Row],[Boxes]]*_xlfn.XLOOKUP(shipments[[#This Row],[Product]],products[Product], products[Cost per box])</f>
        <v>3039.12</v>
      </c>
    </row>
    <row r="1960" spans="3:10" x14ac:dyDescent="0.3">
      <c r="C1960" t="s">
        <v>65</v>
      </c>
      <c r="D1960" t="s">
        <v>38</v>
      </c>
      <c r="E1960" t="s">
        <v>4</v>
      </c>
      <c r="F1960" s="7">
        <v>44977</v>
      </c>
      <c r="G1960" s="4">
        <v>14357</v>
      </c>
      <c r="H1960">
        <v>169</v>
      </c>
      <c r="I1960" t="str">
        <f>TRIM(shipments[[#This Row],[Geography]])</f>
        <v>Australia</v>
      </c>
      <c r="J1960">
        <f>shipments[[#This Row],[Boxes]]*_xlfn.XLOOKUP(shipments[[#This Row],[Product]],products[Product], products[Cost per box])</f>
        <v>870.35</v>
      </c>
    </row>
    <row r="1961" spans="3:10" x14ac:dyDescent="0.3">
      <c r="C1961" t="s">
        <v>73</v>
      </c>
      <c r="D1961" t="s">
        <v>39</v>
      </c>
      <c r="E1961" t="s">
        <v>18</v>
      </c>
      <c r="F1961" s="7">
        <v>45041</v>
      </c>
      <c r="G1961" s="4">
        <v>9793</v>
      </c>
      <c r="H1961">
        <v>623</v>
      </c>
      <c r="I1961" t="str">
        <f>TRIM(shipments[[#This Row],[Geography]])</f>
        <v>UK</v>
      </c>
      <c r="J1961">
        <f>shipments[[#This Row],[Boxes]]*_xlfn.XLOOKUP(shipments[[#This Row],[Product]],products[Product], products[Cost per box])</f>
        <v>6192.62</v>
      </c>
    </row>
    <row r="1962" spans="3:10" x14ac:dyDescent="0.3">
      <c r="C1962" t="s">
        <v>7</v>
      </c>
      <c r="D1962" t="s">
        <v>37</v>
      </c>
      <c r="E1962" t="s">
        <v>20</v>
      </c>
      <c r="F1962" s="7">
        <v>45063</v>
      </c>
      <c r="G1962" s="4">
        <v>11284</v>
      </c>
      <c r="H1962">
        <v>1026</v>
      </c>
      <c r="I1962" t="str">
        <f>TRIM(shipments[[#This Row],[Geography]])</f>
        <v>New Zealand</v>
      </c>
      <c r="J1962">
        <f>shipments[[#This Row],[Boxes]]*_xlfn.XLOOKUP(shipments[[#This Row],[Product]],products[Product], products[Cost per box])</f>
        <v>3775.6800000000003</v>
      </c>
    </row>
    <row r="1963" spans="3:10" x14ac:dyDescent="0.3">
      <c r="C1963" t="s">
        <v>6</v>
      </c>
      <c r="D1963" t="s">
        <v>114</v>
      </c>
      <c r="E1963" t="s">
        <v>14</v>
      </c>
      <c r="F1963" s="7">
        <v>44691</v>
      </c>
      <c r="G1963" s="4">
        <v>6097</v>
      </c>
      <c r="H1963">
        <v>539</v>
      </c>
      <c r="I1963" t="str">
        <f>TRIM(shipments[[#This Row],[Geography]])</f>
        <v>Canada</v>
      </c>
      <c r="J1963">
        <f>shipments[[#This Row],[Boxes]]*_xlfn.XLOOKUP(shipments[[#This Row],[Product]],products[Product], products[Cost per box])</f>
        <v>4031.7200000000003</v>
      </c>
    </row>
    <row r="1964" spans="3:10" x14ac:dyDescent="0.3">
      <c r="C1964" t="s">
        <v>2</v>
      </c>
      <c r="D1964" t="s">
        <v>101</v>
      </c>
      <c r="E1964" t="s">
        <v>21</v>
      </c>
      <c r="F1964" s="7">
        <v>44877</v>
      </c>
      <c r="G1964" s="4">
        <v>1624</v>
      </c>
      <c r="H1964">
        <v>397</v>
      </c>
      <c r="I1964" t="str">
        <f>TRIM(shipments[[#This Row],[Geography]])</f>
        <v>USA</v>
      </c>
      <c r="J1964">
        <f>shipments[[#This Row],[Boxes]]*_xlfn.XLOOKUP(shipments[[#This Row],[Product]],products[Product], products[Cost per box])</f>
        <v>3263.34</v>
      </c>
    </row>
    <row r="1965" spans="3:10" x14ac:dyDescent="0.3">
      <c r="C1965" t="s">
        <v>67</v>
      </c>
      <c r="D1965" t="s">
        <v>34</v>
      </c>
      <c r="E1965" t="s">
        <v>27</v>
      </c>
      <c r="F1965" s="7">
        <v>45028</v>
      </c>
      <c r="G1965" s="4">
        <v>10703</v>
      </c>
      <c r="H1965">
        <v>377</v>
      </c>
      <c r="I1965" t="str">
        <f>TRIM(shipments[[#This Row],[Geography]])</f>
        <v>India</v>
      </c>
      <c r="J1965">
        <f>shipments[[#This Row],[Boxes]]*_xlfn.XLOOKUP(shipments[[#This Row],[Product]],products[Product], products[Cost per box])</f>
        <v>3607.8900000000003</v>
      </c>
    </row>
    <row r="1966" spans="3:10" x14ac:dyDescent="0.3">
      <c r="C1966" t="s">
        <v>72</v>
      </c>
      <c r="D1966" t="s">
        <v>103</v>
      </c>
      <c r="E1966" t="s">
        <v>15</v>
      </c>
      <c r="F1966" s="7">
        <v>44763</v>
      </c>
      <c r="G1966" s="4">
        <v>11662</v>
      </c>
      <c r="H1966">
        <v>793</v>
      </c>
      <c r="I1966" t="str">
        <f>TRIM(shipments[[#This Row],[Geography]])</f>
        <v>Canada</v>
      </c>
      <c r="J1966">
        <f>shipments[[#This Row],[Boxes]]*_xlfn.XLOOKUP(shipments[[#This Row],[Product]],products[Product], products[Cost per box])</f>
        <v>3053.05</v>
      </c>
    </row>
    <row r="1967" spans="3:10" x14ac:dyDescent="0.3">
      <c r="C1967" t="s">
        <v>6</v>
      </c>
      <c r="D1967" t="s">
        <v>105</v>
      </c>
      <c r="E1967" t="s">
        <v>26</v>
      </c>
      <c r="F1967" s="7">
        <v>44868</v>
      </c>
      <c r="G1967" s="4">
        <v>12369</v>
      </c>
      <c r="H1967">
        <v>189</v>
      </c>
      <c r="I1967" t="str">
        <f>TRIM(shipments[[#This Row],[Geography]])</f>
        <v>Canada</v>
      </c>
      <c r="J1967">
        <f>shipments[[#This Row],[Boxes]]*_xlfn.XLOOKUP(shipments[[#This Row],[Product]],products[Product], products[Cost per box])</f>
        <v>2345.4900000000002</v>
      </c>
    </row>
    <row r="1968" spans="3:10" x14ac:dyDescent="0.3">
      <c r="C1968" t="s">
        <v>71</v>
      </c>
      <c r="D1968" t="s">
        <v>39</v>
      </c>
      <c r="E1968" t="s">
        <v>33</v>
      </c>
      <c r="F1968" s="7">
        <v>44966</v>
      </c>
      <c r="G1968" s="4">
        <v>10101</v>
      </c>
      <c r="H1968">
        <v>361</v>
      </c>
      <c r="I1968" t="str">
        <f>TRIM(shipments[[#This Row],[Geography]])</f>
        <v>UK</v>
      </c>
      <c r="J1968">
        <f>shipments[[#This Row],[Boxes]]*_xlfn.XLOOKUP(shipments[[#This Row],[Product]],products[Product], products[Cost per box])</f>
        <v>956.65</v>
      </c>
    </row>
    <row r="1969" spans="3:10" x14ac:dyDescent="0.3">
      <c r="C1969" t="s">
        <v>67</v>
      </c>
      <c r="D1969" t="s">
        <v>34</v>
      </c>
      <c r="E1969" t="s">
        <v>20</v>
      </c>
      <c r="F1969" s="7">
        <v>44936</v>
      </c>
      <c r="G1969" s="4">
        <v>11774</v>
      </c>
      <c r="H1969">
        <v>671</v>
      </c>
      <c r="I1969" t="str">
        <f>TRIM(shipments[[#This Row],[Geography]])</f>
        <v>India</v>
      </c>
      <c r="J1969">
        <f>shipments[[#This Row],[Boxes]]*_xlfn.XLOOKUP(shipments[[#This Row],[Product]],products[Product], products[Cost per box])</f>
        <v>2469.2800000000002</v>
      </c>
    </row>
    <row r="1970" spans="3:10" x14ac:dyDescent="0.3">
      <c r="C1970" t="s">
        <v>70</v>
      </c>
      <c r="D1970" t="s">
        <v>100</v>
      </c>
      <c r="E1970" t="s">
        <v>25</v>
      </c>
      <c r="F1970" s="7">
        <v>44748</v>
      </c>
      <c r="G1970" s="4">
        <v>11361</v>
      </c>
      <c r="H1970">
        <v>343</v>
      </c>
      <c r="I1970" t="str">
        <f>TRIM(shipments[[#This Row],[Geography]])</f>
        <v>India</v>
      </c>
      <c r="J1970">
        <f>shipments[[#This Row],[Boxes]]*_xlfn.XLOOKUP(shipments[[#This Row],[Product]],products[Product], products[Cost per box])</f>
        <v>2205.4899999999998</v>
      </c>
    </row>
    <row r="1971" spans="3:10" x14ac:dyDescent="0.3">
      <c r="C1971" t="s">
        <v>67</v>
      </c>
      <c r="D1971" t="s">
        <v>110</v>
      </c>
      <c r="E1971" t="s">
        <v>26</v>
      </c>
      <c r="F1971" s="7">
        <v>44737</v>
      </c>
      <c r="G1971" s="4">
        <v>5208</v>
      </c>
      <c r="H1971">
        <v>296</v>
      </c>
      <c r="I1971" t="str">
        <f>TRIM(shipments[[#This Row],[Geography]])</f>
        <v>UK</v>
      </c>
      <c r="J1971">
        <f>shipments[[#This Row],[Boxes]]*_xlfn.XLOOKUP(shipments[[#This Row],[Product]],products[Product], products[Cost per box])</f>
        <v>3673.36</v>
      </c>
    </row>
    <row r="1972" spans="3:10" x14ac:dyDescent="0.3">
      <c r="C1972" t="s">
        <v>65</v>
      </c>
      <c r="D1972" t="s">
        <v>36</v>
      </c>
      <c r="E1972" t="s">
        <v>4</v>
      </c>
      <c r="F1972" s="7">
        <v>45133</v>
      </c>
      <c r="G1972" s="4">
        <v>21</v>
      </c>
      <c r="H1972">
        <v>1308</v>
      </c>
      <c r="I1972" t="str">
        <f>TRIM(shipments[[#This Row],[Geography]])</f>
        <v>Canada</v>
      </c>
      <c r="J1972">
        <f>shipments[[#This Row],[Boxes]]*_xlfn.XLOOKUP(shipments[[#This Row],[Product]],products[Product], products[Cost per box])</f>
        <v>6736.2000000000007</v>
      </c>
    </row>
    <row r="1973" spans="3:10" x14ac:dyDescent="0.3">
      <c r="C1973" t="s">
        <v>8</v>
      </c>
      <c r="D1973" t="s">
        <v>99</v>
      </c>
      <c r="E1973" t="s">
        <v>17</v>
      </c>
      <c r="F1973" s="7">
        <v>44692</v>
      </c>
      <c r="G1973" s="4">
        <v>3549</v>
      </c>
      <c r="H1973">
        <v>55</v>
      </c>
      <c r="I1973" t="str">
        <f>TRIM(shipments[[#This Row],[Geography]])</f>
        <v>India</v>
      </c>
      <c r="J1973">
        <f>shipments[[#This Row],[Boxes]]*_xlfn.XLOOKUP(shipments[[#This Row],[Product]],products[Product], products[Cost per box])</f>
        <v>347.04999999999995</v>
      </c>
    </row>
    <row r="1974" spans="3:10" x14ac:dyDescent="0.3">
      <c r="C1974" t="s">
        <v>71</v>
      </c>
      <c r="D1974" t="s">
        <v>39</v>
      </c>
      <c r="E1974" t="s">
        <v>30</v>
      </c>
      <c r="F1974" s="7">
        <v>45089</v>
      </c>
      <c r="G1974" s="4">
        <v>6951</v>
      </c>
      <c r="H1974">
        <v>1085</v>
      </c>
      <c r="I1974" t="str">
        <f>TRIM(shipments[[#This Row],[Geography]])</f>
        <v>UK</v>
      </c>
      <c r="J1974">
        <f>shipments[[#This Row],[Boxes]]*_xlfn.XLOOKUP(shipments[[#This Row],[Product]],products[Product], products[Cost per box])</f>
        <v>5468.4</v>
      </c>
    </row>
    <row r="1975" spans="3:10" x14ac:dyDescent="0.3">
      <c r="C1975" t="s">
        <v>95</v>
      </c>
      <c r="D1975" t="s">
        <v>37</v>
      </c>
      <c r="E1975" t="s">
        <v>26</v>
      </c>
      <c r="F1975" s="7">
        <v>45148</v>
      </c>
      <c r="G1975" s="4">
        <v>6349</v>
      </c>
      <c r="H1975">
        <v>289</v>
      </c>
      <c r="I1975" t="str">
        <f>TRIM(shipments[[#This Row],[Geography]])</f>
        <v>New Zealand</v>
      </c>
      <c r="J1975">
        <f>shipments[[#This Row],[Boxes]]*_xlfn.XLOOKUP(shipments[[#This Row],[Product]],products[Product], products[Cost per box])</f>
        <v>3586.4900000000002</v>
      </c>
    </row>
    <row r="1976" spans="3:10" x14ac:dyDescent="0.3">
      <c r="C1976" t="s">
        <v>9</v>
      </c>
      <c r="D1976" t="s">
        <v>38</v>
      </c>
      <c r="E1976" t="s">
        <v>16</v>
      </c>
      <c r="F1976" s="7">
        <v>44910</v>
      </c>
      <c r="G1976" s="4">
        <v>6083</v>
      </c>
      <c r="H1976">
        <v>189</v>
      </c>
      <c r="I1976" t="str">
        <f>TRIM(shipments[[#This Row],[Geography]])</f>
        <v>Australia</v>
      </c>
      <c r="J1976">
        <f>shipments[[#This Row],[Boxes]]*_xlfn.XLOOKUP(shipments[[#This Row],[Product]],products[Product], products[Cost per box])</f>
        <v>1081.08</v>
      </c>
    </row>
    <row r="1977" spans="3:10" x14ac:dyDescent="0.3">
      <c r="C1977" t="s">
        <v>65</v>
      </c>
      <c r="D1977" t="s">
        <v>37</v>
      </c>
      <c r="E1977" t="s">
        <v>14</v>
      </c>
      <c r="F1977" s="7">
        <v>45117</v>
      </c>
      <c r="G1977" s="4">
        <v>10542</v>
      </c>
      <c r="H1977">
        <v>422</v>
      </c>
      <c r="I1977" t="str">
        <f>TRIM(shipments[[#This Row],[Geography]])</f>
        <v>New Zealand</v>
      </c>
      <c r="J1977">
        <f>shipments[[#This Row],[Boxes]]*_xlfn.XLOOKUP(shipments[[#This Row],[Product]],products[Product], products[Cost per box])</f>
        <v>3156.5600000000004</v>
      </c>
    </row>
    <row r="1978" spans="3:10" x14ac:dyDescent="0.3">
      <c r="C1978" t="s">
        <v>71</v>
      </c>
      <c r="D1978" t="s">
        <v>34</v>
      </c>
      <c r="E1978" t="s">
        <v>14</v>
      </c>
      <c r="F1978" s="7">
        <v>45000</v>
      </c>
      <c r="G1978" s="4">
        <v>2485</v>
      </c>
      <c r="H1978">
        <v>492</v>
      </c>
      <c r="I1978" t="str">
        <f>TRIM(shipments[[#This Row],[Geography]])</f>
        <v>India</v>
      </c>
      <c r="J1978">
        <f>shipments[[#This Row],[Boxes]]*_xlfn.XLOOKUP(shipments[[#This Row],[Product]],products[Product], products[Cost per box])</f>
        <v>3680.1600000000003</v>
      </c>
    </row>
    <row r="1979" spans="3:10" x14ac:dyDescent="0.3">
      <c r="C1979" t="s">
        <v>9</v>
      </c>
      <c r="D1979" t="s">
        <v>38</v>
      </c>
      <c r="E1979" t="s">
        <v>4</v>
      </c>
      <c r="F1979" s="7">
        <v>45013</v>
      </c>
      <c r="G1979" s="4">
        <v>13692</v>
      </c>
      <c r="H1979">
        <v>272</v>
      </c>
      <c r="I1979" t="str">
        <f>TRIM(shipments[[#This Row],[Geography]])</f>
        <v>Australia</v>
      </c>
      <c r="J1979">
        <f>shipments[[#This Row],[Boxes]]*_xlfn.XLOOKUP(shipments[[#This Row],[Product]],products[Product], products[Cost per box])</f>
        <v>1400.8000000000002</v>
      </c>
    </row>
    <row r="1980" spans="3:10" x14ac:dyDescent="0.3">
      <c r="C1980" t="s">
        <v>92</v>
      </c>
      <c r="D1980" t="s">
        <v>37</v>
      </c>
      <c r="E1980" t="s">
        <v>21</v>
      </c>
      <c r="F1980" s="7">
        <v>44985</v>
      </c>
      <c r="G1980" s="4">
        <v>4998</v>
      </c>
      <c r="H1980">
        <v>177</v>
      </c>
      <c r="I1980" t="str">
        <f>TRIM(shipments[[#This Row],[Geography]])</f>
        <v>New Zealand</v>
      </c>
      <c r="J1980">
        <f>shipments[[#This Row],[Boxes]]*_xlfn.XLOOKUP(shipments[[#This Row],[Product]],products[Product], products[Cost per box])</f>
        <v>1454.94</v>
      </c>
    </row>
    <row r="1981" spans="3:10" x14ac:dyDescent="0.3">
      <c r="C1981" t="s">
        <v>5</v>
      </c>
      <c r="D1981" t="s">
        <v>36</v>
      </c>
      <c r="E1981" t="s">
        <v>28</v>
      </c>
      <c r="F1981" s="7">
        <v>45019</v>
      </c>
      <c r="G1981" s="4">
        <v>5971</v>
      </c>
      <c r="H1981">
        <v>206</v>
      </c>
      <c r="I1981" t="str">
        <f>TRIM(shipments[[#This Row],[Geography]])</f>
        <v>Canada</v>
      </c>
      <c r="J1981">
        <f>shipments[[#This Row],[Boxes]]*_xlfn.XLOOKUP(shipments[[#This Row],[Product]],products[Product], products[Cost per box])</f>
        <v>1736.58</v>
      </c>
    </row>
    <row r="1982" spans="3:10" x14ac:dyDescent="0.3">
      <c r="C1982" t="s">
        <v>75</v>
      </c>
      <c r="D1982" t="s">
        <v>37</v>
      </c>
      <c r="E1982" t="s">
        <v>24</v>
      </c>
      <c r="F1982" s="7">
        <v>45097</v>
      </c>
      <c r="G1982" s="4">
        <v>4340</v>
      </c>
      <c r="H1982">
        <v>161</v>
      </c>
      <c r="I1982" t="str">
        <f>TRIM(shipments[[#This Row],[Geography]])</f>
        <v>New Zealand</v>
      </c>
      <c r="J1982">
        <f>shipments[[#This Row],[Boxes]]*_xlfn.XLOOKUP(shipments[[#This Row],[Product]],products[Product], products[Cost per box])</f>
        <v>1692.11</v>
      </c>
    </row>
    <row r="1983" spans="3:10" x14ac:dyDescent="0.3">
      <c r="C1983" t="s">
        <v>91</v>
      </c>
      <c r="D1983" t="s">
        <v>111</v>
      </c>
      <c r="E1983" t="s">
        <v>25</v>
      </c>
      <c r="F1983" s="7">
        <v>44764</v>
      </c>
      <c r="G1983" s="4">
        <v>434</v>
      </c>
      <c r="H1983">
        <v>44</v>
      </c>
      <c r="I1983" t="str">
        <f>TRIM(shipments[[#This Row],[Geography]])</f>
        <v>New Zealand</v>
      </c>
      <c r="J1983">
        <f>shipments[[#This Row],[Boxes]]*_xlfn.XLOOKUP(shipments[[#This Row],[Product]],products[Product], products[Cost per box])</f>
        <v>282.91999999999996</v>
      </c>
    </row>
    <row r="1984" spans="3:10" x14ac:dyDescent="0.3">
      <c r="C1984" t="s">
        <v>9</v>
      </c>
      <c r="D1984" t="s">
        <v>104</v>
      </c>
      <c r="E1984" t="s">
        <v>23</v>
      </c>
      <c r="F1984" s="7">
        <v>44652</v>
      </c>
      <c r="G1984" s="4">
        <v>6251</v>
      </c>
      <c r="H1984">
        <v>132</v>
      </c>
      <c r="I1984" t="str">
        <f>TRIM(shipments[[#This Row],[Geography]])</f>
        <v>Australia</v>
      </c>
      <c r="J1984">
        <f>shipments[[#This Row],[Boxes]]*_xlfn.XLOOKUP(shipments[[#This Row],[Product]],products[Product], products[Cost per box])</f>
        <v>625.68000000000006</v>
      </c>
    </row>
    <row r="1985" spans="3:10" x14ac:dyDescent="0.3">
      <c r="C1985" t="s">
        <v>5</v>
      </c>
      <c r="D1985" t="s">
        <v>37</v>
      </c>
      <c r="E1985" t="s">
        <v>4</v>
      </c>
      <c r="F1985" s="7">
        <v>45100</v>
      </c>
      <c r="G1985" s="4">
        <v>5306</v>
      </c>
      <c r="H1985">
        <v>213</v>
      </c>
      <c r="I1985" t="str">
        <f>TRIM(shipments[[#This Row],[Geography]])</f>
        <v>New Zealand</v>
      </c>
      <c r="J1985">
        <f>shipments[[#This Row],[Boxes]]*_xlfn.XLOOKUP(shipments[[#This Row],[Product]],products[Product], products[Cost per box])</f>
        <v>1096.95</v>
      </c>
    </row>
    <row r="1986" spans="3:10" x14ac:dyDescent="0.3">
      <c r="C1986" t="s">
        <v>91</v>
      </c>
      <c r="D1986" t="s">
        <v>35</v>
      </c>
      <c r="E1986" t="s">
        <v>28</v>
      </c>
      <c r="F1986" s="7">
        <v>45149</v>
      </c>
      <c r="G1986" s="4">
        <v>9744</v>
      </c>
      <c r="H1986">
        <v>2433</v>
      </c>
      <c r="I1986" t="str">
        <f>TRIM(shipments[[#This Row],[Geography]])</f>
        <v>USA</v>
      </c>
      <c r="J1986">
        <f>shipments[[#This Row],[Boxes]]*_xlfn.XLOOKUP(shipments[[#This Row],[Product]],products[Product], products[Cost per box])</f>
        <v>20510.189999999999</v>
      </c>
    </row>
    <row r="1987" spans="3:10" x14ac:dyDescent="0.3">
      <c r="C1987" t="s">
        <v>70</v>
      </c>
      <c r="D1987" t="s">
        <v>38</v>
      </c>
      <c r="E1987" t="s">
        <v>19</v>
      </c>
      <c r="F1987" s="7">
        <v>45065</v>
      </c>
      <c r="G1987" s="4">
        <v>2114</v>
      </c>
      <c r="H1987">
        <v>764</v>
      </c>
      <c r="I1987" t="str">
        <f>TRIM(shipments[[#This Row],[Geography]])</f>
        <v>Australia</v>
      </c>
      <c r="J1987">
        <f>shipments[[#This Row],[Boxes]]*_xlfn.XLOOKUP(shipments[[#This Row],[Product]],products[Product], products[Cost per box])</f>
        <v>5905.72</v>
      </c>
    </row>
    <row r="1988" spans="3:10" x14ac:dyDescent="0.3">
      <c r="C1988" t="s">
        <v>2</v>
      </c>
      <c r="D1988" t="s">
        <v>37</v>
      </c>
      <c r="E1988" t="s">
        <v>13</v>
      </c>
      <c r="F1988" s="7">
        <v>45145</v>
      </c>
      <c r="G1988" s="4">
        <v>6062</v>
      </c>
      <c r="H1988">
        <v>531</v>
      </c>
      <c r="I1988" t="str">
        <f>TRIM(shipments[[#This Row],[Geography]])</f>
        <v>New Zealand</v>
      </c>
      <c r="J1988">
        <f>shipments[[#This Row],[Boxes]]*_xlfn.XLOOKUP(shipments[[#This Row],[Product]],products[Product], products[Cost per box])</f>
        <v>2793.06</v>
      </c>
    </row>
    <row r="1989" spans="3:10" x14ac:dyDescent="0.3">
      <c r="C1989" t="s">
        <v>66</v>
      </c>
      <c r="D1989" t="s">
        <v>38</v>
      </c>
      <c r="E1989" t="s">
        <v>24</v>
      </c>
      <c r="F1989" s="7">
        <v>44984</v>
      </c>
      <c r="G1989" s="4">
        <v>7693</v>
      </c>
      <c r="H1989">
        <v>117</v>
      </c>
      <c r="I1989" t="str">
        <f>TRIM(shipments[[#This Row],[Geography]])</f>
        <v>Australia</v>
      </c>
      <c r="J1989">
        <f>shipments[[#This Row],[Boxes]]*_xlfn.XLOOKUP(shipments[[#This Row],[Product]],products[Product], products[Cost per box])</f>
        <v>1229.67</v>
      </c>
    </row>
    <row r="1990" spans="3:10" x14ac:dyDescent="0.3">
      <c r="C1990" t="s">
        <v>10</v>
      </c>
      <c r="D1990" t="s">
        <v>36</v>
      </c>
      <c r="E1990" t="s">
        <v>17</v>
      </c>
      <c r="F1990" s="7">
        <v>44950</v>
      </c>
      <c r="G1990" s="4">
        <v>8253</v>
      </c>
      <c r="H1990">
        <v>312</v>
      </c>
      <c r="I1990" t="str">
        <f>TRIM(shipments[[#This Row],[Geography]])</f>
        <v>Canada</v>
      </c>
      <c r="J1990">
        <f>shipments[[#This Row],[Boxes]]*_xlfn.XLOOKUP(shipments[[#This Row],[Product]],products[Product], products[Cost per box])</f>
        <v>1968.7199999999998</v>
      </c>
    </row>
    <row r="1991" spans="3:10" x14ac:dyDescent="0.3">
      <c r="C1991" t="s">
        <v>10</v>
      </c>
      <c r="D1991" t="s">
        <v>38</v>
      </c>
      <c r="E1991" t="s">
        <v>28</v>
      </c>
      <c r="F1991" s="7">
        <v>45051</v>
      </c>
      <c r="G1991" s="4">
        <v>12600</v>
      </c>
      <c r="H1991">
        <v>58</v>
      </c>
      <c r="I1991" t="str">
        <f>TRIM(shipments[[#This Row],[Geography]])</f>
        <v>Australia</v>
      </c>
      <c r="J1991">
        <f>shipments[[#This Row],[Boxes]]*_xlfn.XLOOKUP(shipments[[#This Row],[Product]],products[Product], products[Cost per box])</f>
        <v>488.94</v>
      </c>
    </row>
    <row r="1992" spans="3:10" x14ac:dyDescent="0.3">
      <c r="C1992" t="s">
        <v>8</v>
      </c>
      <c r="D1992" t="s">
        <v>105</v>
      </c>
      <c r="E1992" t="s">
        <v>22</v>
      </c>
      <c r="F1992" s="7">
        <v>44885</v>
      </c>
      <c r="G1992" s="4">
        <v>4921</v>
      </c>
      <c r="H1992">
        <v>373</v>
      </c>
      <c r="I1992" t="str">
        <f>TRIM(shipments[[#This Row],[Geography]])</f>
        <v>Canada</v>
      </c>
      <c r="J1992">
        <f>shipments[[#This Row],[Boxes]]*_xlfn.XLOOKUP(shipments[[#This Row],[Product]],products[Product], products[Cost per box])</f>
        <v>3815.79</v>
      </c>
    </row>
    <row r="1993" spans="3:10" x14ac:dyDescent="0.3">
      <c r="C1993" t="s">
        <v>5</v>
      </c>
      <c r="D1993" t="s">
        <v>35</v>
      </c>
      <c r="E1993" t="s">
        <v>13</v>
      </c>
      <c r="F1993" s="7">
        <v>44912</v>
      </c>
      <c r="G1993" s="4">
        <v>3472</v>
      </c>
      <c r="H1993">
        <v>834</v>
      </c>
      <c r="I1993" t="str">
        <f>TRIM(shipments[[#This Row],[Geography]])</f>
        <v>USA</v>
      </c>
      <c r="J1993">
        <f>shipments[[#This Row],[Boxes]]*_xlfn.XLOOKUP(shipments[[#This Row],[Product]],products[Product], products[Cost per box])</f>
        <v>4386.84</v>
      </c>
    </row>
    <row r="1994" spans="3:10" x14ac:dyDescent="0.3">
      <c r="C1994" t="s">
        <v>72</v>
      </c>
      <c r="D1994" t="s">
        <v>99</v>
      </c>
      <c r="E1994" t="s">
        <v>24</v>
      </c>
      <c r="F1994" s="7">
        <v>44658</v>
      </c>
      <c r="G1994" s="4">
        <v>5306</v>
      </c>
      <c r="H1994">
        <v>1439</v>
      </c>
      <c r="I1994" t="str">
        <f>TRIM(shipments[[#This Row],[Geography]])</f>
        <v>India</v>
      </c>
      <c r="J1994">
        <f>shipments[[#This Row],[Boxes]]*_xlfn.XLOOKUP(shipments[[#This Row],[Product]],products[Product], products[Cost per box])</f>
        <v>15123.89</v>
      </c>
    </row>
    <row r="1995" spans="3:10" x14ac:dyDescent="0.3">
      <c r="C1995" t="s">
        <v>64</v>
      </c>
      <c r="D1995" t="s">
        <v>38</v>
      </c>
      <c r="E1995" t="s">
        <v>18</v>
      </c>
      <c r="F1995" s="7">
        <v>44995</v>
      </c>
      <c r="G1995" s="4">
        <v>8463</v>
      </c>
      <c r="H1995">
        <v>60</v>
      </c>
      <c r="I1995" t="str">
        <f>TRIM(shipments[[#This Row],[Geography]])</f>
        <v>Australia</v>
      </c>
      <c r="J1995">
        <f>shipments[[#This Row],[Boxes]]*_xlfn.XLOOKUP(shipments[[#This Row],[Product]],products[Product], products[Cost per box])</f>
        <v>596.4</v>
      </c>
    </row>
    <row r="1996" spans="3:10" x14ac:dyDescent="0.3">
      <c r="C1996" t="s">
        <v>92</v>
      </c>
      <c r="D1996" t="s">
        <v>34</v>
      </c>
      <c r="E1996" t="s">
        <v>13</v>
      </c>
      <c r="F1996" s="7">
        <v>45034</v>
      </c>
      <c r="G1996" s="4">
        <v>22358</v>
      </c>
      <c r="H1996">
        <v>80</v>
      </c>
      <c r="I1996" t="str">
        <f>TRIM(shipments[[#This Row],[Geography]])</f>
        <v>India</v>
      </c>
      <c r="J1996">
        <f>shipments[[#This Row],[Boxes]]*_xlfn.XLOOKUP(shipments[[#This Row],[Product]],products[Product], products[Cost per box])</f>
        <v>420.79999999999995</v>
      </c>
    </row>
    <row r="1997" spans="3:10" x14ac:dyDescent="0.3">
      <c r="C1997" t="s">
        <v>91</v>
      </c>
      <c r="D1997" t="s">
        <v>35</v>
      </c>
      <c r="E1997" t="s">
        <v>30</v>
      </c>
      <c r="F1997" s="7">
        <v>45147</v>
      </c>
      <c r="G1997" s="4">
        <v>1925</v>
      </c>
      <c r="H1997">
        <v>214</v>
      </c>
      <c r="I1997" t="str">
        <f>TRIM(shipments[[#This Row],[Geography]])</f>
        <v>USA</v>
      </c>
      <c r="J1997">
        <f>shipments[[#This Row],[Boxes]]*_xlfn.XLOOKUP(shipments[[#This Row],[Product]],products[Product], products[Cost per box])</f>
        <v>1078.56</v>
      </c>
    </row>
    <row r="1998" spans="3:10" x14ac:dyDescent="0.3">
      <c r="C1998" t="s">
        <v>9</v>
      </c>
      <c r="D1998" t="s">
        <v>107</v>
      </c>
      <c r="E1998" t="s">
        <v>14</v>
      </c>
      <c r="F1998" s="7">
        <v>44895</v>
      </c>
      <c r="G1998" s="4">
        <v>35</v>
      </c>
      <c r="H1998">
        <v>79</v>
      </c>
      <c r="I1998" t="str">
        <f>TRIM(shipments[[#This Row],[Geography]])</f>
        <v>UK</v>
      </c>
      <c r="J1998">
        <f>shipments[[#This Row],[Boxes]]*_xlfn.XLOOKUP(shipments[[#This Row],[Product]],products[Product], products[Cost per box])</f>
        <v>590.92000000000007</v>
      </c>
    </row>
    <row r="1999" spans="3:10" x14ac:dyDescent="0.3">
      <c r="C1999" t="s">
        <v>10</v>
      </c>
      <c r="D1999" t="s">
        <v>103</v>
      </c>
      <c r="E1999" t="s">
        <v>20</v>
      </c>
      <c r="F1999" s="7">
        <v>44744</v>
      </c>
      <c r="G1999" s="4">
        <v>6545</v>
      </c>
      <c r="H1999">
        <v>293</v>
      </c>
      <c r="I1999" t="str">
        <f>TRIM(shipments[[#This Row],[Geography]])</f>
        <v>Canada</v>
      </c>
      <c r="J1999">
        <f>shipments[[#This Row],[Boxes]]*_xlfn.XLOOKUP(shipments[[#This Row],[Product]],products[Product], products[Cost per box])</f>
        <v>1078.24</v>
      </c>
    </row>
    <row r="2000" spans="3:10" x14ac:dyDescent="0.3">
      <c r="C2000" t="s">
        <v>6</v>
      </c>
      <c r="D2000" t="s">
        <v>36</v>
      </c>
      <c r="E2000" t="s">
        <v>22</v>
      </c>
      <c r="F2000" s="7">
        <v>45118</v>
      </c>
      <c r="G2000" s="4">
        <v>14483</v>
      </c>
      <c r="H2000">
        <v>142</v>
      </c>
      <c r="I2000" t="str">
        <f>TRIM(shipments[[#This Row],[Geography]])</f>
        <v>Canada</v>
      </c>
      <c r="J2000">
        <f>shipments[[#This Row],[Boxes]]*_xlfn.XLOOKUP(shipments[[#This Row],[Product]],products[Product], products[Cost per box])</f>
        <v>1452.66</v>
      </c>
    </row>
    <row r="2001" spans="3:10" x14ac:dyDescent="0.3">
      <c r="C2001" t="s">
        <v>92</v>
      </c>
      <c r="D2001" t="s">
        <v>34</v>
      </c>
      <c r="E2001" t="s">
        <v>15</v>
      </c>
      <c r="F2001" s="7">
        <v>45117</v>
      </c>
      <c r="G2001" s="4">
        <v>882</v>
      </c>
      <c r="H2001">
        <v>129</v>
      </c>
      <c r="I2001" t="str">
        <f>TRIM(shipments[[#This Row],[Geography]])</f>
        <v>India</v>
      </c>
      <c r="J2001">
        <f>shipments[[#This Row],[Boxes]]*_xlfn.XLOOKUP(shipments[[#This Row],[Product]],products[Product], products[Cost per box])</f>
        <v>496.65000000000003</v>
      </c>
    </row>
    <row r="2002" spans="3:10" x14ac:dyDescent="0.3">
      <c r="C2002" t="s">
        <v>67</v>
      </c>
      <c r="D2002" t="s">
        <v>38</v>
      </c>
      <c r="E2002" t="s">
        <v>33</v>
      </c>
      <c r="F2002" s="7">
        <v>44964</v>
      </c>
      <c r="G2002" s="4">
        <v>15449</v>
      </c>
      <c r="H2002">
        <v>763</v>
      </c>
      <c r="I2002" t="str">
        <f>TRIM(shipments[[#This Row],[Geography]])</f>
        <v>Australia</v>
      </c>
      <c r="J2002">
        <f>shipments[[#This Row],[Boxes]]*_xlfn.XLOOKUP(shipments[[#This Row],[Product]],products[Product], products[Cost per box])</f>
        <v>2021.95</v>
      </c>
    </row>
    <row r="2003" spans="3:10" x14ac:dyDescent="0.3">
      <c r="C2003" t="s">
        <v>67</v>
      </c>
      <c r="D2003" t="s">
        <v>101</v>
      </c>
      <c r="E2003" t="s">
        <v>32</v>
      </c>
      <c r="F2003" s="7">
        <v>44729</v>
      </c>
      <c r="G2003" s="4">
        <v>847</v>
      </c>
      <c r="H2003">
        <v>265</v>
      </c>
      <c r="I2003" t="str">
        <f>TRIM(shipments[[#This Row],[Geography]])</f>
        <v>USA</v>
      </c>
      <c r="J2003">
        <f>shipments[[#This Row],[Boxes]]*_xlfn.XLOOKUP(shipments[[#This Row],[Product]],products[Product], products[Cost per box])</f>
        <v>879.8</v>
      </c>
    </row>
    <row r="2004" spans="3:10" x14ac:dyDescent="0.3">
      <c r="C2004" t="s">
        <v>68</v>
      </c>
      <c r="D2004" t="s">
        <v>106</v>
      </c>
      <c r="E2004" t="s">
        <v>18</v>
      </c>
      <c r="F2004" s="7">
        <v>44731</v>
      </c>
      <c r="G2004" s="4">
        <v>4130</v>
      </c>
      <c r="H2004">
        <v>1291</v>
      </c>
      <c r="I2004" t="str">
        <f>TRIM(shipments[[#This Row],[Geography]])</f>
        <v>USA</v>
      </c>
      <c r="J2004">
        <f>shipments[[#This Row],[Boxes]]*_xlfn.XLOOKUP(shipments[[#This Row],[Product]],products[Product], products[Cost per box])</f>
        <v>12832.539999999999</v>
      </c>
    </row>
    <row r="2005" spans="3:10" x14ac:dyDescent="0.3">
      <c r="C2005" t="s">
        <v>7</v>
      </c>
      <c r="D2005" t="s">
        <v>36</v>
      </c>
      <c r="E2005" t="s">
        <v>14</v>
      </c>
      <c r="F2005" s="7">
        <v>45113</v>
      </c>
      <c r="G2005" s="4">
        <v>518</v>
      </c>
      <c r="H2005">
        <v>114</v>
      </c>
      <c r="I2005" t="str">
        <f>TRIM(shipments[[#This Row],[Geography]])</f>
        <v>Canada</v>
      </c>
      <c r="J2005">
        <f>shipments[[#This Row],[Boxes]]*_xlfn.XLOOKUP(shipments[[#This Row],[Product]],products[Product], products[Cost per box])</f>
        <v>852.72</v>
      </c>
    </row>
    <row r="2006" spans="3:10" x14ac:dyDescent="0.3">
      <c r="C2006" t="s">
        <v>68</v>
      </c>
      <c r="D2006" t="s">
        <v>101</v>
      </c>
      <c r="E2006" t="s">
        <v>27</v>
      </c>
      <c r="F2006" s="7">
        <v>44855</v>
      </c>
      <c r="G2006" s="4">
        <v>2520</v>
      </c>
      <c r="H2006">
        <v>328</v>
      </c>
      <c r="I2006" t="str">
        <f>TRIM(shipments[[#This Row],[Geography]])</f>
        <v>USA</v>
      </c>
      <c r="J2006">
        <f>shipments[[#This Row],[Boxes]]*_xlfn.XLOOKUP(shipments[[#This Row],[Product]],products[Product], products[Cost per box])</f>
        <v>3138.96</v>
      </c>
    </row>
    <row r="2007" spans="3:10" x14ac:dyDescent="0.3">
      <c r="C2007" t="s">
        <v>2</v>
      </c>
      <c r="D2007" t="s">
        <v>100</v>
      </c>
      <c r="E2007" t="s">
        <v>29</v>
      </c>
      <c r="F2007" s="7">
        <v>44680</v>
      </c>
      <c r="G2007" s="4">
        <v>3423</v>
      </c>
      <c r="H2007">
        <v>107</v>
      </c>
      <c r="I2007" t="str">
        <f>TRIM(shipments[[#This Row],[Geography]])</f>
        <v>India</v>
      </c>
      <c r="J2007">
        <f>shipments[[#This Row],[Boxes]]*_xlfn.XLOOKUP(shipments[[#This Row],[Product]],products[Product], products[Cost per box])</f>
        <v>727.6</v>
      </c>
    </row>
    <row r="2008" spans="3:10" x14ac:dyDescent="0.3">
      <c r="C2008" t="s">
        <v>64</v>
      </c>
      <c r="D2008" t="s">
        <v>37</v>
      </c>
      <c r="E2008" t="s">
        <v>13</v>
      </c>
      <c r="F2008" s="7">
        <v>44821</v>
      </c>
      <c r="G2008" s="4">
        <v>5698</v>
      </c>
      <c r="H2008">
        <v>2002</v>
      </c>
      <c r="I2008" t="str">
        <f>TRIM(shipments[[#This Row],[Geography]])</f>
        <v>New Zealand</v>
      </c>
      <c r="J2008">
        <f>shipments[[#This Row],[Boxes]]*_xlfn.XLOOKUP(shipments[[#This Row],[Product]],products[Product], products[Cost per box])</f>
        <v>10530.52</v>
      </c>
    </row>
    <row r="2009" spans="3:10" x14ac:dyDescent="0.3">
      <c r="C2009" t="s">
        <v>70</v>
      </c>
      <c r="D2009" t="s">
        <v>102</v>
      </c>
      <c r="E2009" t="s">
        <v>24</v>
      </c>
      <c r="F2009" s="7">
        <v>44832</v>
      </c>
      <c r="G2009" s="4">
        <v>2478</v>
      </c>
      <c r="H2009">
        <v>772</v>
      </c>
      <c r="I2009" t="str">
        <f>TRIM(shipments[[#This Row],[Geography]])</f>
        <v>New Zealand</v>
      </c>
      <c r="J2009">
        <f>shipments[[#This Row],[Boxes]]*_xlfn.XLOOKUP(shipments[[#This Row],[Product]],products[Product], products[Cost per box])</f>
        <v>8113.72</v>
      </c>
    </row>
    <row r="2010" spans="3:10" x14ac:dyDescent="0.3">
      <c r="C2010" t="s">
        <v>72</v>
      </c>
      <c r="D2010" t="s">
        <v>37</v>
      </c>
      <c r="E2010" t="s">
        <v>20</v>
      </c>
      <c r="F2010" s="7">
        <v>45057</v>
      </c>
      <c r="G2010" s="4">
        <v>1995</v>
      </c>
      <c r="H2010">
        <v>406</v>
      </c>
      <c r="I2010" t="str">
        <f>TRIM(shipments[[#This Row],[Geography]])</f>
        <v>New Zealand</v>
      </c>
      <c r="J2010">
        <f>shipments[[#This Row],[Boxes]]*_xlfn.XLOOKUP(shipments[[#This Row],[Product]],products[Product], products[Cost per box])</f>
        <v>1494.0800000000002</v>
      </c>
    </row>
    <row r="2011" spans="3:10" x14ac:dyDescent="0.3">
      <c r="C2011" t="s">
        <v>9</v>
      </c>
      <c r="D2011" t="s">
        <v>37</v>
      </c>
      <c r="E2011" t="s">
        <v>14</v>
      </c>
      <c r="F2011" s="7">
        <v>45107</v>
      </c>
      <c r="G2011" s="4">
        <v>4235</v>
      </c>
      <c r="H2011">
        <v>423</v>
      </c>
      <c r="I2011" t="str">
        <f>TRIM(shipments[[#This Row],[Geography]])</f>
        <v>New Zealand</v>
      </c>
      <c r="J2011">
        <f>shipments[[#This Row],[Boxes]]*_xlfn.XLOOKUP(shipments[[#This Row],[Product]],products[Product], products[Cost per box])</f>
        <v>3164.04</v>
      </c>
    </row>
    <row r="2012" spans="3:10" x14ac:dyDescent="0.3">
      <c r="C2012" t="s">
        <v>9</v>
      </c>
      <c r="D2012" t="s">
        <v>102</v>
      </c>
      <c r="E2012" t="s">
        <v>18</v>
      </c>
      <c r="F2012" s="7">
        <v>44832</v>
      </c>
      <c r="G2012" s="4">
        <v>1309</v>
      </c>
      <c r="H2012">
        <v>330</v>
      </c>
      <c r="I2012" t="str">
        <f>TRIM(shipments[[#This Row],[Geography]])</f>
        <v>New Zealand</v>
      </c>
      <c r="J2012">
        <f>shipments[[#This Row],[Boxes]]*_xlfn.XLOOKUP(shipments[[#This Row],[Product]],products[Product], products[Cost per box])</f>
        <v>3280.2</v>
      </c>
    </row>
    <row r="2013" spans="3:10" x14ac:dyDescent="0.3">
      <c r="C2013" t="s">
        <v>72</v>
      </c>
      <c r="D2013" t="s">
        <v>34</v>
      </c>
      <c r="E2013" t="s">
        <v>14</v>
      </c>
      <c r="F2013" s="7">
        <v>45047</v>
      </c>
      <c r="G2013" s="4">
        <v>4333</v>
      </c>
      <c r="H2013">
        <v>271</v>
      </c>
      <c r="I2013" t="str">
        <f>TRIM(shipments[[#This Row],[Geography]])</f>
        <v>India</v>
      </c>
      <c r="J2013">
        <f>shipments[[#This Row],[Boxes]]*_xlfn.XLOOKUP(shipments[[#This Row],[Product]],products[Product], products[Cost per box])</f>
        <v>2027.0800000000002</v>
      </c>
    </row>
    <row r="2014" spans="3:10" x14ac:dyDescent="0.3">
      <c r="C2014" t="s">
        <v>68</v>
      </c>
      <c r="D2014" t="s">
        <v>35</v>
      </c>
      <c r="E2014" t="s">
        <v>32</v>
      </c>
      <c r="F2014" s="7">
        <v>45037</v>
      </c>
      <c r="G2014" s="4"/>
      <c r="H2014">
        <v>55</v>
      </c>
      <c r="I2014" t="str">
        <f>TRIM(shipments[[#This Row],[Geography]])</f>
        <v>USA</v>
      </c>
      <c r="J2014">
        <f>shipments[[#This Row],[Boxes]]*_xlfn.XLOOKUP(shipments[[#This Row],[Product]],products[Product], products[Cost per box])</f>
        <v>182.6</v>
      </c>
    </row>
    <row r="2015" spans="3:10" x14ac:dyDescent="0.3">
      <c r="C2015" t="s">
        <v>65</v>
      </c>
      <c r="D2015" t="s">
        <v>101</v>
      </c>
      <c r="E2015" t="s">
        <v>32</v>
      </c>
      <c r="F2015" s="7">
        <v>44665</v>
      </c>
      <c r="G2015" s="4">
        <v>1925</v>
      </c>
      <c r="H2015">
        <v>227</v>
      </c>
      <c r="I2015" t="str">
        <f>TRIM(shipments[[#This Row],[Geography]])</f>
        <v>USA</v>
      </c>
      <c r="J2015">
        <f>shipments[[#This Row],[Boxes]]*_xlfn.XLOOKUP(shipments[[#This Row],[Product]],products[Product], products[Cost per box])</f>
        <v>753.64</v>
      </c>
    </row>
    <row r="2016" spans="3:10" x14ac:dyDescent="0.3">
      <c r="C2016" t="s">
        <v>7</v>
      </c>
      <c r="D2016" t="s">
        <v>38</v>
      </c>
      <c r="E2016" t="s">
        <v>27</v>
      </c>
      <c r="F2016" s="7">
        <v>44984</v>
      </c>
      <c r="G2016" s="4">
        <v>6363</v>
      </c>
      <c r="H2016">
        <v>12</v>
      </c>
      <c r="I2016" t="str">
        <f>TRIM(shipments[[#This Row],[Geography]])</f>
        <v>Australia</v>
      </c>
      <c r="J2016">
        <f>shipments[[#This Row],[Boxes]]*_xlfn.XLOOKUP(shipments[[#This Row],[Product]],products[Product], products[Cost per box])</f>
        <v>114.84</v>
      </c>
    </row>
    <row r="2017" spans="3:10" x14ac:dyDescent="0.3">
      <c r="C2017" t="s">
        <v>10</v>
      </c>
      <c r="D2017" t="s">
        <v>38</v>
      </c>
      <c r="E2017" t="s">
        <v>21</v>
      </c>
      <c r="F2017" s="7">
        <v>44764</v>
      </c>
      <c r="G2017" s="4">
        <v>8841</v>
      </c>
      <c r="H2017">
        <v>707</v>
      </c>
      <c r="I2017" t="str">
        <f>TRIM(shipments[[#This Row],[Geography]])</f>
        <v>Australia</v>
      </c>
      <c r="J2017">
        <f>shipments[[#This Row],[Boxes]]*_xlfn.XLOOKUP(shipments[[#This Row],[Product]],products[Product], products[Cost per box])</f>
        <v>5811.5400000000009</v>
      </c>
    </row>
    <row r="2018" spans="3:10" x14ac:dyDescent="0.3">
      <c r="C2018" t="s">
        <v>10</v>
      </c>
      <c r="D2018" t="s">
        <v>34</v>
      </c>
      <c r="E2018" t="s">
        <v>17</v>
      </c>
      <c r="F2018" s="7">
        <v>44793</v>
      </c>
      <c r="G2018" s="4">
        <v>1141</v>
      </c>
      <c r="H2018">
        <v>68</v>
      </c>
      <c r="I2018" t="str">
        <f>TRIM(shipments[[#This Row],[Geography]])</f>
        <v>India</v>
      </c>
      <c r="J2018">
        <f>shipments[[#This Row],[Boxes]]*_xlfn.XLOOKUP(shipments[[#This Row],[Product]],products[Product], products[Cost per box])</f>
        <v>429.08</v>
      </c>
    </row>
    <row r="2019" spans="3:10" x14ac:dyDescent="0.3">
      <c r="C2019" t="s">
        <v>9</v>
      </c>
      <c r="D2019" t="s">
        <v>36</v>
      </c>
      <c r="E2019" t="s">
        <v>29</v>
      </c>
      <c r="F2019" s="7">
        <v>45090</v>
      </c>
      <c r="G2019" s="4">
        <v>4802</v>
      </c>
      <c r="H2019">
        <v>597</v>
      </c>
      <c r="I2019" t="str">
        <f>TRIM(shipments[[#This Row],[Geography]])</f>
        <v>Canada</v>
      </c>
      <c r="J2019">
        <f>shipments[[#This Row],[Boxes]]*_xlfn.XLOOKUP(shipments[[#This Row],[Product]],products[Product], products[Cost per box])</f>
        <v>4059.6</v>
      </c>
    </row>
    <row r="2020" spans="3:10" x14ac:dyDescent="0.3">
      <c r="C2020" t="s">
        <v>70</v>
      </c>
      <c r="D2020" t="s">
        <v>38</v>
      </c>
      <c r="E2020" t="s">
        <v>23</v>
      </c>
      <c r="F2020" s="7">
        <v>44991</v>
      </c>
      <c r="G2020" s="4">
        <v>4417</v>
      </c>
      <c r="H2020">
        <v>86</v>
      </c>
      <c r="I2020" t="str">
        <f>TRIM(shipments[[#This Row],[Geography]])</f>
        <v>Australia</v>
      </c>
      <c r="J2020">
        <f>shipments[[#This Row],[Boxes]]*_xlfn.XLOOKUP(shipments[[#This Row],[Product]],products[Product], products[Cost per box])</f>
        <v>407.64000000000004</v>
      </c>
    </row>
    <row r="2021" spans="3:10" x14ac:dyDescent="0.3">
      <c r="C2021" t="s">
        <v>70</v>
      </c>
      <c r="D2021" t="s">
        <v>38</v>
      </c>
      <c r="E2021" t="s">
        <v>16</v>
      </c>
      <c r="F2021" s="7">
        <v>44956</v>
      </c>
      <c r="G2021" s="4">
        <v>2464</v>
      </c>
      <c r="H2021">
        <v>112</v>
      </c>
      <c r="I2021" t="str">
        <f>TRIM(shipments[[#This Row],[Geography]])</f>
        <v>Australia</v>
      </c>
      <c r="J2021">
        <f>shipments[[#This Row],[Boxes]]*_xlfn.XLOOKUP(shipments[[#This Row],[Product]],products[Product], products[Cost per box])</f>
        <v>640.64</v>
      </c>
    </row>
    <row r="2022" spans="3:10" x14ac:dyDescent="0.3">
      <c r="C2022" t="s">
        <v>67</v>
      </c>
      <c r="D2022" t="s">
        <v>104</v>
      </c>
      <c r="E2022" t="s">
        <v>31</v>
      </c>
      <c r="F2022" s="7">
        <v>44805</v>
      </c>
      <c r="G2022" s="4">
        <v>5159</v>
      </c>
      <c r="H2022">
        <v>3</v>
      </c>
      <c r="I2022" t="str">
        <f>TRIM(shipments[[#This Row],[Geography]])</f>
        <v>Australia</v>
      </c>
      <c r="J2022">
        <f>shipments[[#This Row],[Boxes]]*_xlfn.XLOOKUP(shipments[[#This Row],[Product]],products[Product], products[Cost per box])</f>
        <v>8.2799999999999994</v>
      </c>
    </row>
    <row r="2023" spans="3:10" x14ac:dyDescent="0.3">
      <c r="C2023" t="s">
        <v>6</v>
      </c>
      <c r="D2023" t="s">
        <v>39</v>
      </c>
      <c r="E2023" t="s">
        <v>13</v>
      </c>
      <c r="F2023" s="7">
        <v>44972</v>
      </c>
      <c r="G2023" s="4">
        <v>2849</v>
      </c>
      <c r="H2023">
        <v>493</v>
      </c>
      <c r="I2023" t="str">
        <f>TRIM(shipments[[#This Row],[Geography]])</f>
        <v>UK</v>
      </c>
      <c r="J2023">
        <f>shipments[[#This Row],[Boxes]]*_xlfn.XLOOKUP(shipments[[#This Row],[Product]],products[Product], products[Cost per box])</f>
        <v>2593.1799999999998</v>
      </c>
    </row>
    <row r="2024" spans="3:10" x14ac:dyDescent="0.3">
      <c r="C2024" t="s">
        <v>73</v>
      </c>
      <c r="D2024" t="s">
        <v>37</v>
      </c>
      <c r="E2024" t="s">
        <v>14</v>
      </c>
      <c r="F2024" s="7">
        <v>45098</v>
      </c>
      <c r="G2024" s="4">
        <v>1085</v>
      </c>
      <c r="H2024">
        <v>261</v>
      </c>
      <c r="I2024" t="str">
        <f>TRIM(shipments[[#This Row],[Geography]])</f>
        <v>New Zealand</v>
      </c>
      <c r="J2024">
        <f>shipments[[#This Row],[Boxes]]*_xlfn.XLOOKUP(shipments[[#This Row],[Product]],products[Product], products[Cost per box])</f>
        <v>1952.2800000000002</v>
      </c>
    </row>
    <row r="2025" spans="3:10" x14ac:dyDescent="0.3">
      <c r="C2025" t="s">
        <v>7</v>
      </c>
      <c r="D2025" t="s">
        <v>36</v>
      </c>
      <c r="E2025" t="s">
        <v>26</v>
      </c>
      <c r="F2025" s="7">
        <v>45132</v>
      </c>
      <c r="G2025" s="4">
        <v>4858</v>
      </c>
      <c r="H2025">
        <v>1049</v>
      </c>
      <c r="I2025" t="str">
        <f>TRIM(shipments[[#This Row],[Geography]])</f>
        <v>Canada</v>
      </c>
      <c r="J2025">
        <f>shipments[[#This Row],[Boxes]]*_xlfn.XLOOKUP(shipments[[#This Row],[Product]],products[Product], products[Cost per box])</f>
        <v>13018.09</v>
      </c>
    </row>
    <row r="2026" spans="3:10" x14ac:dyDescent="0.3">
      <c r="C2026" t="s">
        <v>10</v>
      </c>
      <c r="D2026" t="s">
        <v>99</v>
      </c>
      <c r="E2026" t="s">
        <v>19</v>
      </c>
      <c r="F2026" s="7">
        <v>44769</v>
      </c>
      <c r="G2026" s="4">
        <v>8519</v>
      </c>
      <c r="H2026">
        <v>51</v>
      </c>
      <c r="I2026" t="str">
        <f>TRIM(shipments[[#This Row],[Geography]])</f>
        <v>India</v>
      </c>
      <c r="J2026">
        <f>shipments[[#This Row],[Boxes]]*_xlfn.XLOOKUP(shipments[[#This Row],[Product]],products[Product], products[Cost per box])</f>
        <v>394.23</v>
      </c>
    </row>
    <row r="2027" spans="3:10" x14ac:dyDescent="0.3">
      <c r="C2027" t="s">
        <v>9</v>
      </c>
      <c r="D2027" t="s">
        <v>36</v>
      </c>
      <c r="E2027" t="s">
        <v>24</v>
      </c>
      <c r="F2027" s="7">
        <v>45012</v>
      </c>
      <c r="G2027" s="4">
        <v>7616</v>
      </c>
      <c r="H2027">
        <v>292</v>
      </c>
      <c r="I2027" t="str">
        <f>TRIM(shipments[[#This Row],[Geography]])</f>
        <v>Canada</v>
      </c>
      <c r="J2027">
        <f>shipments[[#This Row],[Boxes]]*_xlfn.XLOOKUP(shipments[[#This Row],[Product]],products[Product], products[Cost per box])</f>
        <v>3068.92</v>
      </c>
    </row>
    <row r="2028" spans="3:10" x14ac:dyDescent="0.3">
      <c r="C2028" t="s">
        <v>2</v>
      </c>
      <c r="D2028" t="s">
        <v>102</v>
      </c>
      <c r="E2028" t="s">
        <v>33</v>
      </c>
      <c r="F2028" s="7">
        <v>44855</v>
      </c>
      <c r="G2028" s="4">
        <v>6139</v>
      </c>
      <c r="H2028">
        <v>480</v>
      </c>
      <c r="I2028" t="str">
        <f>TRIM(shipments[[#This Row],[Geography]])</f>
        <v>New Zealand</v>
      </c>
      <c r="J2028">
        <f>shipments[[#This Row],[Boxes]]*_xlfn.XLOOKUP(shipments[[#This Row],[Product]],products[Product], products[Cost per box])</f>
        <v>1272</v>
      </c>
    </row>
    <row r="2029" spans="3:10" x14ac:dyDescent="0.3">
      <c r="C2029" t="s">
        <v>64</v>
      </c>
      <c r="D2029" t="s">
        <v>34</v>
      </c>
      <c r="E2029" t="s">
        <v>22</v>
      </c>
      <c r="F2029" s="7">
        <v>44987</v>
      </c>
      <c r="G2029" s="4">
        <v>6503</v>
      </c>
      <c r="H2029">
        <v>295</v>
      </c>
      <c r="I2029" t="str">
        <f>TRIM(shipments[[#This Row],[Geography]])</f>
        <v>India</v>
      </c>
      <c r="J2029">
        <f>shipments[[#This Row],[Boxes]]*_xlfn.XLOOKUP(shipments[[#This Row],[Product]],products[Product], products[Cost per box])</f>
        <v>3017.85</v>
      </c>
    </row>
    <row r="2030" spans="3:10" x14ac:dyDescent="0.3">
      <c r="C2030" t="s">
        <v>94</v>
      </c>
      <c r="D2030" t="s">
        <v>105</v>
      </c>
      <c r="E2030" t="s">
        <v>29</v>
      </c>
      <c r="F2030" s="7">
        <v>44764</v>
      </c>
      <c r="G2030" s="4">
        <v>2954</v>
      </c>
      <c r="H2030">
        <v>120</v>
      </c>
      <c r="I2030" t="str">
        <f>TRIM(shipments[[#This Row],[Geography]])</f>
        <v>Canada</v>
      </c>
      <c r="J2030">
        <f>shipments[[#This Row],[Boxes]]*_xlfn.XLOOKUP(shipments[[#This Row],[Product]],products[Product], products[Cost per box])</f>
        <v>816</v>
      </c>
    </row>
    <row r="2031" spans="3:10" x14ac:dyDescent="0.3">
      <c r="C2031" t="s">
        <v>5</v>
      </c>
      <c r="D2031" t="s">
        <v>107</v>
      </c>
      <c r="E2031" t="s">
        <v>27</v>
      </c>
      <c r="F2031" s="7">
        <v>44832</v>
      </c>
      <c r="G2031" s="4">
        <v>2520</v>
      </c>
      <c r="H2031">
        <v>302</v>
      </c>
      <c r="I2031" t="str">
        <f>TRIM(shipments[[#This Row],[Geography]])</f>
        <v>UK</v>
      </c>
      <c r="J2031">
        <f>shipments[[#This Row],[Boxes]]*_xlfn.XLOOKUP(shipments[[#This Row],[Product]],products[Product], products[Cost per box])</f>
        <v>2890.14</v>
      </c>
    </row>
    <row r="2032" spans="3:10" x14ac:dyDescent="0.3">
      <c r="C2032" t="s">
        <v>74</v>
      </c>
      <c r="D2032" t="s">
        <v>36</v>
      </c>
      <c r="E2032" t="s">
        <v>17</v>
      </c>
      <c r="F2032" s="7">
        <v>44833</v>
      </c>
      <c r="G2032" s="4"/>
      <c r="H2032">
        <v>364</v>
      </c>
      <c r="I2032" t="str">
        <f>TRIM(shipments[[#This Row],[Geography]])</f>
        <v>Canada</v>
      </c>
      <c r="J2032">
        <f>shipments[[#This Row],[Boxes]]*_xlfn.XLOOKUP(shipments[[#This Row],[Product]],products[Product], products[Cost per box])</f>
        <v>2296.8399999999997</v>
      </c>
    </row>
    <row r="2033" spans="3:10" x14ac:dyDescent="0.3">
      <c r="C2033" t="s">
        <v>10</v>
      </c>
      <c r="D2033" t="s">
        <v>36</v>
      </c>
      <c r="E2033" t="s">
        <v>30</v>
      </c>
      <c r="F2033" s="7">
        <v>44716</v>
      </c>
      <c r="G2033" s="4">
        <v>6664</v>
      </c>
      <c r="H2033">
        <v>138</v>
      </c>
      <c r="I2033" t="str">
        <f>TRIM(shipments[[#This Row],[Geography]])</f>
        <v>Canada</v>
      </c>
      <c r="J2033">
        <f>shipments[[#This Row],[Boxes]]*_xlfn.XLOOKUP(shipments[[#This Row],[Product]],products[Product], products[Cost per box])</f>
        <v>695.52</v>
      </c>
    </row>
    <row r="2034" spans="3:10" x14ac:dyDescent="0.3">
      <c r="C2034" t="s">
        <v>73</v>
      </c>
      <c r="D2034" t="s">
        <v>34</v>
      </c>
      <c r="E2034" t="s">
        <v>25</v>
      </c>
      <c r="F2034" s="7">
        <v>44937</v>
      </c>
      <c r="G2034" s="4">
        <v>2387</v>
      </c>
      <c r="H2034">
        <v>133</v>
      </c>
      <c r="I2034" t="str">
        <f>TRIM(shipments[[#This Row],[Geography]])</f>
        <v>India</v>
      </c>
      <c r="J2034">
        <f>shipments[[#This Row],[Boxes]]*_xlfn.XLOOKUP(shipments[[#This Row],[Product]],products[Product], products[Cost per box])</f>
        <v>855.18999999999994</v>
      </c>
    </row>
    <row r="2035" spans="3:10" x14ac:dyDescent="0.3">
      <c r="C2035" t="s">
        <v>6</v>
      </c>
      <c r="D2035" t="s">
        <v>36</v>
      </c>
      <c r="E2035" t="s">
        <v>31</v>
      </c>
      <c r="F2035" s="7">
        <v>45126</v>
      </c>
      <c r="G2035" s="4">
        <v>2401</v>
      </c>
      <c r="H2035">
        <v>501</v>
      </c>
      <c r="I2035" t="str">
        <f>TRIM(shipments[[#This Row],[Geography]])</f>
        <v>Canada</v>
      </c>
      <c r="J2035">
        <f>shipments[[#This Row],[Boxes]]*_xlfn.XLOOKUP(shipments[[#This Row],[Product]],products[Product], products[Cost per box])</f>
        <v>1382.76</v>
      </c>
    </row>
    <row r="2036" spans="3:10" x14ac:dyDescent="0.3">
      <c r="C2036" t="s">
        <v>72</v>
      </c>
      <c r="D2036" t="s">
        <v>36</v>
      </c>
      <c r="E2036" t="s">
        <v>30</v>
      </c>
      <c r="F2036" s="7">
        <v>45013</v>
      </c>
      <c r="G2036" s="4">
        <v>1386</v>
      </c>
      <c r="H2036">
        <v>154</v>
      </c>
      <c r="I2036" t="str">
        <f>TRIM(shipments[[#This Row],[Geography]])</f>
        <v>Canada</v>
      </c>
      <c r="J2036">
        <f>shipments[[#This Row],[Boxes]]*_xlfn.XLOOKUP(shipments[[#This Row],[Product]],products[Product], products[Cost per box])</f>
        <v>776.16</v>
      </c>
    </row>
    <row r="2037" spans="3:10" x14ac:dyDescent="0.3">
      <c r="C2037" t="s">
        <v>68</v>
      </c>
      <c r="D2037" t="s">
        <v>37</v>
      </c>
      <c r="E2037" t="s">
        <v>28</v>
      </c>
      <c r="F2037" s="7">
        <v>45084</v>
      </c>
      <c r="G2037" s="4">
        <v>3164</v>
      </c>
      <c r="H2037">
        <v>138</v>
      </c>
      <c r="I2037" t="str">
        <f>TRIM(shipments[[#This Row],[Geography]])</f>
        <v>New Zealand</v>
      </c>
      <c r="J2037">
        <f>shipments[[#This Row],[Boxes]]*_xlfn.XLOOKUP(shipments[[#This Row],[Product]],products[Product], products[Cost per box])</f>
        <v>1163.3399999999999</v>
      </c>
    </row>
    <row r="2038" spans="3:10" x14ac:dyDescent="0.3">
      <c r="C2038" t="s">
        <v>8</v>
      </c>
      <c r="D2038" t="s">
        <v>103</v>
      </c>
      <c r="E2038" t="s">
        <v>30</v>
      </c>
      <c r="F2038" s="7">
        <v>44698</v>
      </c>
      <c r="G2038" s="4">
        <v>2800</v>
      </c>
      <c r="H2038">
        <v>854</v>
      </c>
      <c r="I2038" t="str">
        <f>TRIM(shipments[[#This Row],[Geography]])</f>
        <v>Canada</v>
      </c>
      <c r="J2038">
        <f>shipments[[#This Row],[Boxes]]*_xlfn.XLOOKUP(shipments[[#This Row],[Product]],products[Product], products[Cost per box])</f>
        <v>4304.16</v>
      </c>
    </row>
    <row r="2039" spans="3:10" x14ac:dyDescent="0.3">
      <c r="C2039" t="s">
        <v>2</v>
      </c>
      <c r="D2039" t="s">
        <v>112</v>
      </c>
      <c r="E2039" t="s">
        <v>22</v>
      </c>
      <c r="F2039" s="7">
        <v>44748</v>
      </c>
      <c r="G2039" s="4">
        <v>9380</v>
      </c>
      <c r="H2039">
        <v>340</v>
      </c>
      <c r="I2039" t="str">
        <f>TRIM(shipments[[#This Row],[Geography]])</f>
        <v>Australia</v>
      </c>
      <c r="J2039">
        <f>shipments[[#This Row],[Boxes]]*_xlfn.XLOOKUP(shipments[[#This Row],[Product]],products[Product], products[Cost per box])</f>
        <v>3478.2000000000003</v>
      </c>
    </row>
    <row r="2040" spans="3:10" x14ac:dyDescent="0.3">
      <c r="C2040" t="s">
        <v>68</v>
      </c>
      <c r="D2040" t="s">
        <v>105</v>
      </c>
      <c r="E2040" t="s">
        <v>17</v>
      </c>
      <c r="F2040" s="7">
        <v>44692</v>
      </c>
      <c r="G2040" s="4">
        <v>9513</v>
      </c>
      <c r="H2040">
        <v>285</v>
      </c>
      <c r="I2040" t="str">
        <f>TRIM(shipments[[#This Row],[Geography]])</f>
        <v>Canada</v>
      </c>
      <c r="J2040">
        <f>shipments[[#This Row],[Boxes]]*_xlfn.XLOOKUP(shipments[[#This Row],[Product]],products[Product], products[Cost per box])</f>
        <v>1798.35</v>
      </c>
    </row>
    <row r="2041" spans="3:10" x14ac:dyDescent="0.3">
      <c r="C2041" t="s">
        <v>10</v>
      </c>
      <c r="D2041" t="s">
        <v>102</v>
      </c>
      <c r="E2041" t="s">
        <v>26</v>
      </c>
      <c r="F2041" s="7">
        <v>44888</v>
      </c>
      <c r="G2041" s="4">
        <v>728</v>
      </c>
      <c r="H2041">
        <v>185</v>
      </c>
      <c r="I2041" t="str">
        <f>TRIM(shipments[[#This Row],[Geography]])</f>
        <v>New Zealand</v>
      </c>
      <c r="J2041">
        <f>shipments[[#This Row],[Boxes]]*_xlfn.XLOOKUP(shipments[[#This Row],[Product]],products[Product], products[Cost per box])</f>
        <v>2295.85</v>
      </c>
    </row>
    <row r="2042" spans="3:10" x14ac:dyDescent="0.3">
      <c r="C2042" t="s">
        <v>91</v>
      </c>
      <c r="D2042" t="s">
        <v>39</v>
      </c>
      <c r="E2042" t="s">
        <v>26</v>
      </c>
      <c r="F2042" s="7">
        <v>45070</v>
      </c>
      <c r="G2042" s="4">
        <v>5719</v>
      </c>
      <c r="H2042">
        <v>105</v>
      </c>
      <c r="I2042" t="str">
        <f>TRIM(shipments[[#This Row],[Geography]])</f>
        <v>UK</v>
      </c>
      <c r="J2042">
        <f>shipments[[#This Row],[Boxes]]*_xlfn.XLOOKUP(shipments[[#This Row],[Product]],products[Product], products[Cost per box])</f>
        <v>1303.05</v>
      </c>
    </row>
    <row r="2043" spans="3:10" x14ac:dyDescent="0.3">
      <c r="C2043" t="s">
        <v>70</v>
      </c>
      <c r="D2043" t="s">
        <v>101</v>
      </c>
      <c r="E2043" t="s">
        <v>21</v>
      </c>
      <c r="F2043" s="7">
        <v>44734</v>
      </c>
      <c r="G2043" s="4">
        <v>3262</v>
      </c>
      <c r="H2043">
        <v>1033</v>
      </c>
      <c r="I2043" t="str">
        <f>TRIM(shipments[[#This Row],[Geography]])</f>
        <v>USA</v>
      </c>
      <c r="J2043">
        <f>shipments[[#This Row],[Boxes]]*_xlfn.XLOOKUP(shipments[[#This Row],[Product]],products[Product], products[Cost per box])</f>
        <v>8491.26</v>
      </c>
    </row>
    <row r="2044" spans="3:10" x14ac:dyDescent="0.3">
      <c r="C2044" t="s">
        <v>66</v>
      </c>
      <c r="D2044" t="s">
        <v>37</v>
      </c>
      <c r="E2044" t="s">
        <v>33</v>
      </c>
      <c r="F2044" s="7">
        <v>45089</v>
      </c>
      <c r="G2044" s="4">
        <v>4606</v>
      </c>
      <c r="H2044">
        <v>397</v>
      </c>
      <c r="I2044" t="str">
        <f>TRIM(shipments[[#This Row],[Geography]])</f>
        <v>New Zealand</v>
      </c>
      <c r="J2044">
        <f>shipments[[#This Row],[Boxes]]*_xlfn.XLOOKUP(shipments[[#This Row],[Product]],products[Product], products[Cost per box])</f>
        <v>1052.05</v>
      </c>
    </row>
    <row r="2045" spans="3:10" x14ac:dyDescent="0.3">
      <c r="C2045" t="s">
        <v>93</v>
      </c>
      <c r="D2045" t="s">
        <v>38</v>
      </c>
      <c r="E2045" t="s">
        <v>19</v>
      </c>
      <c r="F2045" s="7">
        <v>44958</v>
      </c>
      <c r="G2045" s="4">
        <v>1302</v>
      </c>
      <c r="H2045">
        <v>101</v>
      </c>
      <c r="I2045" t="str">
        <f>TRIM(shipments[[#This Row],[Geography]])</f>
        <v>Australia</v>
      </c>
      <c r="J2045">
        <f>shipments[[#This Row],[Boxes]]*_xlfn.XLOOKUP(shipments[[#This Row],[Product]],products[Product], products[Cost per box])</f>
        <v>780.73</v>
      </c>
    </row>
    <row r="2046" spans="3:10" x14ac:dyDescent="0.3">
      <c r="C2046" t="s">
        <v>69</v>
      </c>
      <c r="D2046" t="s">
        <v>37</v>
      </c>
      <c r="E2046" t="s">
        <v>19</v>
      </c>
      <c r="F2046" s="7">
        <v>45069</v>
      </c>
      <c r="G2046" s="4"/>
      <c r="H2046">
        <v>1961</v>
      </c>
      <c r="I2046" t="str">
        <f>TRIM(shipments[[#This Row],[Geography]])</f>
        <v>New Zealand</v>
      </c>
      <c r="J2046">
        <f>shipments[[#This Row],[Boxes]]*_xlfn.XLOOKUP(shipments[[#This Row],[Product]],products[Product], products[Cost per box])</f>
        <v>15158.53</v>
      </c>
    </row>
    <row r="2047" spans="3:10" x14ac:dyDescent="0.3">
      <c r="C2047" t="s">
        <v>69</v>
      </c>
      <c r="D2047" t="s">
        <v>113</v>
      </c>
      <c r="E2047" t="s">
        <v>30</v>
      </c>
      <c r="F2047" s="7">
        <v>44847</v>
      </c>
      <c r="G2047" s="4">
        <v>2562</v>
      </c>
      <c r="H2047">
        <v>621</v>
      </c>
      <c r="I2047" t="str">
        <f>TRIM(shipments[[#This Row],[Geography]])</f>
        <v>New Zealand</v>
      </c>
      <c r="J2047">
        <f>shipments[[#This Row],[Boxes]]*_xlfn.XLOOKUP(shipments[[#This Row],[Product]],products[Product], products[Cost per box])</f>
        <v>3129.84</v>
      </c>
    </row>
    <row r="2048" spans="3:10" x14ac:dyDescent="0.3">
      <c r="C2048" t="s">
        <v>65</v>
      </c>
      <c r="D2048" t="s">
        <v>39</v>
      </c>
      <c r="E2048" t="s">
        <v>20</v>
      </c>
      <c r="F2048" s="7">
        <v>44995</v>
      </c>
      <c r="G2048" s="4">
        <v>364</v>
      </c>
      <c r="H2048">
        <v>26</v>
      </c>
      <c r="I2048" t="str">
        <f>TRIM(shipments[[#This Row],[Geography]])</f>
        <v>UK</v>
      </c>
      <c r="J2048">
        <f>shipments[[#This Row],[Boxes]]*_xlfn.XLOOKUP(shipments[[#This Row],[Product]],products[Product], products[Cost per box])</f>
        <v>95.68</v>
      </c>
    </row>
    <row r="2049" spans="3:10" x14ac:dyDescent="0.3">
      <c r="C2049" t="s">
        <v>8</v>
      </c>
      <c r="D2049" t="s">
        <v>114</v>
      </c>
      <c r="E2049" t="s">
        <v>32</v>
      </c>
      <c r="F2049" s="7">
        <v>44895</v>
      </c>
      <c r="G2049" s="4">
        <v>6930</v>
      </c>
      <c r="H2049">
        <v>1158</v>
      </c>
      <c r="I2049" t="str">
        <f>TRIM(shipments[[#This Row],[Geography]])</f>
        <v>Canada</v>
      </c>
      <c r="J2049">
        <f>shipments[[#This Row],[Boxes]]*_xlfn.XLOOKUP(shipments[[#This Row],[Product]],products[Product], products[Cost per box])</f>
        <v>3844.56</v>
      </c>
    </row>
    <row r="2050" spans="3:10" x14ac:dyDescent="0.3">
      <c r="C2050" t="s">
        <v>93</v>
      </c>
      <c r="D2050" t="s">
        <v>38</v>
      </c>
      <c r="E2050" t="s">
        <v>21</v>
      </c>
      <c r="F2050" s="7">
        <v>45168</v>
      </c>
      <c r="G2050" s="4">
        <v>539</v>
      </c>
      <c r="H2050">
        <v>274</v>
      </c>
      <c r="I2050" t="str">
        <f>TRIM(shipments[[#This Row],[Geography]])</f>
        <v>Australia</v>
      </c>
      <c r="J2050">
        <f>shipments[[#This Row],[Boxes]]*_xlfn.XLOOKUP(shipments[[#This Row],[Product]],products[Product], products[Cost per box])</f>
        <v>2252.2800000000002</v>
      </c>
    </row>
    <row r="2051" spans="3:10" x14ac:dyDescent="0.3">
      <c r="C2051" t="s">
        <v>2</v>
      </c>
      <c r="D2051" t="s">
        <v>34</v>
      </c>
      <c r="E2051" t="s">
        <v>31</v>
      </c>
      <c r="F2051" s="7">
        <v>44843</v>
      </c>
      <c r="G2051" s="4">
        <v>7427</v>
      </c>
      <c r="H2051">
        <v>374</v>
      </c>
      <c r="I2051" t="str">
        <f>TRIM(shipments[[#This Row],[Geography]])</f>
        <v>India</v>
      </c>
      <c r="J2051">
        <f>shipments[[#This Row],[Boxes]]*_xlfn.XLOOKUP(shipments[[#This Row],[Product]],products[Product], products[Cost per box])</f>
        <v>1032.24</v>
      </c>
    </row>
    <row r="2052" spans="3:10" x14ac:dyDescent="0.3">
      <c r="C2052" t="s">
        <v>75</v>
      </c>
      <c r="D2052" t="s">
        <v>111</v>
      </c>
      <c r="E2052" t="s">
        <v>23</v>
      </c>
      <c r="F2052" s="7">
        <v>44662</v>
      </c>
      <c r="G2052" s="4">
        <v>112</v>
      </c>
      <c r="H2052">
        <v>256</v>
      </c>
      <c r="I2052" t="str">
        <f>TRIM(shipments[[#This Row],[Geography]])</f>
        <v>New Zealand</v>
      </c>
      <c r="J2052">
        <f>shipments[[#This Row],[Boxes]]*_xlfn.XLOOKUP(shipments[[#This Row],[Product]],products[Product], products[Cost per box])</f>
        <v>1213.44</v>
      </c>
    </row>
    <row r="2053" spans="3:10" x14ac:dyDescent="0.3">
      <c r="C2053" t="s">
        <v>3</v>
      </c>
      <c r="D2053" t="s">
        <v>35</v>
      </c>
      <c r="E2053" t="s">
        <v>25</v>
      </c>
      <c r="F2053" s="7">
        <v>45113</v>
      </c>
      <c r="G2053" s="4">
        <v>1995</v>
      </c>
      <c r="H2053">
        <v>164</v>
      </c>
      <c r="I2053" t="str">
        <f>TRIM(shipments[[#This Row],[Geography]])</f>
        <v>USA</v>
      </c>
      <c r="J2053">
        <f>shipments[[#This Row],[Boxes]]*_xlfn.XLOOKUP(shipments[[#This Row],[Product]],products[Product], products[Cost per box])</f>
        <v>1054.52</v>
      </c>
    </row>
    <row r="2054" spans="3:10" x14ac:dyDescent="0.3">
      <c r="C2054" t="s">
        <v>69</v>
      </c>
      <c r="D2054" t="s">
        <v>38</v>
      </c>
      <c r="E2054" t="s">
        <v>23</v>
      </c>
      <c r="F2054" s="7">
        <v>44942</v>
      </c>
      <c r="G2054" s="4">
        <v>70</v>
      </c>
      <c r="H2054">
        <v>118</v>
      </c>
      <c r="I2054" t="str">
        <f>TRIM(shipments[[#This Row],[Geography]])</f>
        <v>Australia</v>
      </c>
      <c r="J2054">
        <f>shipments[[#This Row],[Boxes]]*_xlfn.XLOOKUP(shipments[[#This Row],[Product]],products[Product], products[Cost per box])</f>
        <v>559.32000000000005</v>
      </c>
    </row>
    <row r="2055" spans="3:10" x14ac:dyDescent="0.3">
      <c r="C2055" t="s">
        <v>94</v>
      </c>
      <c r="D2055" t="s">
        <v>38</v>
      </c>
      <c r="E2055" t="s">
        <v>19</v>
      </c>
      <c r="F2055" s="7">
        <v>45041</v>
      </c>
      <c r="G2055" s="4">
        <v>3514</v>
      </c>
      <c r="H2055">
        <v>197</v>
      </c>
      <c r="I2055" t="str">
        <f>TRIM(shipments[[#This Row],[Geography]])</f>
        <v>Australia</v>
      </c>
      <c r="J2055">
        <f>shipments[[#This Row],[Boxes]]*_xlfn.XLOOKUP(shipments[[#This Row],[Product]],products[Product], products[Cost per box])</f>
        <v>1522.8100000000002</v>
      </c>
    </row>
    <row r="2056" spans="3:10" x14ac:dyDescent="0.3">
      <c r="C2056" t="s">
        <v>69</v>
      </c>
      <c r="D2056" t="s">
        <v>114</v>
      </c>
      <c r="E2056" t="s">
        <v>21</v>
      </c>
      <c r="F2056" s="7">
        <v>44871</v>
      </c>
      <c r="G2056" s="4">
        <v>1876</v>
      </c>
      <c r="H2056">
        <v>12</v>
      </c>
      <c r="I2056" t="str">
        <f>TRIM(shipments[[#This Row],[Geography]])</f>
        <v>Canada</v>
      </c>
      <c r="J2056">
        <f>shipments[[#This Row],[Boxes]]*_xlfn.XLOOKUP(shipments[[#This Row],[Product]],products[Product], products[Cost per box])</f>
        <v>98.640000000000015</v>
      </c>
    </row>
    <row r="2057" spans="3:10" x14ac:dyDescent="0.3">
      <c r="C2057" t="s">
        <v>73</v>
      </c>
      <c r="D2057" t="s">
        <v>108</v>
      </c>
      <c r="E2057" t="s">
        <v>20</v>
      </c>
      <c r="F2057" s="7">
        <v>44716</v>
      </c>
      <c r="G2057" s="4">
        <v>2555</v>
      </c>
      <c r="H2057">
        <v>902</v>
      </c>
      <c r="I2057" t="str">
        <f>TRIM(shipments[[#This Row],[Geography]])</f>
        <v>USA</v>
      </c>
      <c r="J2057">
        <f>shipments[[#This Row],[Boxes]]*_xlfn.XLOOKUP(shipments[[#This Row],[Product]],products[Product], products[Cost per box])</f>
        <v>3319.36</v>
      </c>
    </row>
    <row r="2058" spans="3:10" x14ac:dyDescent="0.3">
      <c r="C2058" t="s">
        <v>2</v>
      </c>
      <c r="D2058" t="s">
        <v>102</v>
      </c>
      <c r="E2058" t="s">
        <v>23</v>
      </c>
      <c r="F2058" s="7">
        <v>44853</v>
      </c>
      <c r="G2058" s="4">
        <v>1414</v>
      </c>
      <c r="H2058">
        <v>619</v>
      </c>
      <c r="I2058" t="str">
        <f>TRIM(shipments[[#This Row],[Geography]])</f>
        <v>New Zealand</v>
      </c>
      <c r="J2058">
        <f>shipments[[#This Row],[Boxes]]*_xlfn.XLOOKUP(shipments[[#This Row],[Product]],products[Product], products[Cost per box])</f>
        <v>2934.06</v>
      </c>
    </row>
    <row r="2059" spans="3:10" x14ac:dyDescent="0.3">
      <c r="C2059" t="s">
        <v>66</v>
      </c>
      <c r="D2059" t="s">
        <v>36</v>
      </c>
      <c r="E2059" t="s">
        <v>28</v>
      </c>
      <c r="F2059" s="7">
        <v>44703</v>
      </c>
      <c r="G2059" s="4">
        <v>1960</v>
      </c>
      <c r="H2059">
        <v>60</v>
      </c>
      <c r="I2059" t="str">
        <f>TRIM(shipments[[#This Row],[Geography]])</f>
        <v>Canada</v>
      </c>
      <c r="J2059">
        <f>shipments[[#This Row],[Boxes]]*_xlfn.XLOOKUP(shipments[[#This Row],[Product]],products[Product], products[Cost per box])</f>
        <v>505.79999999999995</v>
      </c>
    </row>
    <row r="2060" spans="3:10" x14ac:dyDescent="0.3">
      <c r="C2060" t="s">
        <v>2</v>
      </c>
      <c r="D2060" t="s">
        <v>36</v>
      </c>
      <c r="E2060" t="s">
        <v>16</v>
      </c>
      <c r="F2060" s="7">
        <v>44971</v>
      </c>
      <c r="G2060" s="4">
        <v>952</v>
      </c>
      <c r="H2060">
        <v>16</v>
      </c>
      <c r="I2060" t="str">
        <f>TRIM(shipments[[#This Row],[Geography]])</f>
        <v>Canada</v>
      </c>
      <c r="J2060">
        <f>shipments[[#This Row],[Boxes]]*_xlfn.XLOOKUP(shipments[[#This Row],[Product]],products[Product], products[Cost per box])</f>
        <v>91.52</v>
      </c>
    </row>
    <row r="2061" spans="3:10" x14ac:dyDescent="0.3">
      <c r="C2061" t="s">
        <v>75</v>
      </c>
      <c r="D2061" t="s">
        <v>104</v>
      </c>
      <c r="E2061" t="s">
        <v>27</v>
      </c>
      <c r="F2061" s="7">
        <v>44871</v>
      </c>
      <c r="G2061" s="4">
        <v>3619</v>
      </c>
      <c r="H2061">
        <v>18</v>
      </c>
      <c r="I2061" t="str">
        <f>TRIM(shipments[[#This Row],[Geography]])</f>
        <v>Australia</v>
      </c>
      <c r="J2061">
        <f>shipments[[#This Row],[Boxes]]*_xlfn.XLOOKUP(shipments[[#This Row],[Product]],products[Product], products[Cost per box])</f>
        <v>172.26</v>
      </c>
    </row>
    <row r="2062" spans="3:10" x14ac:dyDescent="0.3">
      <c r="C2062" t="s">
        <v>74</v>
      </c>
      <c r="D2062" t="s">
        <v>38</v>
      </c>
      <c r="E2062" t="s">
        <v>28</v>
      </c>
      <c r="F2062" s="7">
        <v>44951</v>
      </c>
      <c r="G2062" s="4">
        <v>4179</v>
      </c>
      <c r="H2062">
        <v>301</v>
      </c>
      <c r="I2062" t="str">
        <f>TRIM(shipments[[#This Row],[Geography]])</f>
        <v>Australia</v>
      </c>
      <c r="J2062">
        <f>shipments[[#This Row],[Boxes]]*_xlfn.XLOOKUP(shipments[[#This Row],[Product]],products[Product], products[Cost per box])</f>
        <v>2537.4299999999998</v>
      </c>
    </row>
    <row r="2063" spans="3:10" x14ac:dyDescent="0.3">
      <c r="C2063" t="s">
        <v>68</v>
      </c>
      <c r="D2063" t="s">
        <v>104</v>
      </c>
      <c r="E2063" t="s">
        <v>32</v>
      </c>
      <c r="F2063" s="7">
        <v>44754</v>
      </c>
      <c r="G2063" s="4">
        <v>1827</v>
      </c>
      <c r="H2063">
        <v>117</v>
      </c>
      <c r="I2063" t="str">
        <f>TRIM(shipments[[#This Row],[Geography]])</f>
        <v>Australia</v>
      </c>
      <c r="J2063">
        <f>shipments[[#This Row],[Boxes]]*_xlfn.XLOOKUP(shipments[[#This Row],[Product]],products[Product], products[Cost per box])</f>
        <v>388.44</v>
      </c>
    </row>
    <row r="2064" spans="3:10" x14ac:dyDescent="0.3">
      <c r="C2064" t="s">
        <v>74</v>
      </c>
      <c r="D2064" t="s">
        <v>101</v>
      </c>
      <c r="E2064" t="s">
        <v>14</v>
      </c>
      <c r="F2064" s="7">
        <v>44798</v>
      </c>
      <c r="G2064" s="4">
        <v>7350</v>
      </c>
      <c r="H2064">
        <v>389</v>
      </c>
      <c r="I2064" t="str">
        <f>TRIM(shipments[[#This Row],[Geography]])</f>
        <v>USA</v>
      </c>
      <c r="J2064">
        <f>shipments[[#This Row],[Boxes]]*_xlfn.XLOOKUP(shipments[[#This Row],[Product]],products[Product], products[Cost per box])</f>
        <v>2909.7200000000003</v>
      </c>
    </row>
    <row r="2065" spans="3:10" x14ac:dyDescent="0.3">
      <c r="C2065" t="s">
        <v>71</v>
      </c>
      <c r="D2065" t="s">
        <v>38</v>
      </c>
      <c r="E2065" t="s">
        <v>20</v>
      </c>
      <c r="F2065" s="7">
        <v>44966</v>
      </c>
      <c r="G2065" s="4">
        <v>4235</v>
      </c>
      <c r="H2065">
        <v>424</v>
      </c>
      <c r="I2065" t="str">
        <f>TRIM(shipments[[#This Row],[Geography]])</f>
        <v>Australia</v>
      </c>
      <c r="J2065">
        <f>shipments[[#This Row],[Boxes]]*_xlfn.XLOOKUP(shipments[[#This Row],[Product]],products[Product], products[Cost per box])</f>
        <v>1560.3200000000002</v>
      </c>
    </row>
    <row r="2066" spans="3:10" x14ac:dyDescent="0.3">
      <c r="C2066" t="s">
        <v>74</v>
      </c>
      <c r="D2066" t="s">
        <v>34</v>
      </c>
      <c r="E2066" t="s">
        <v>28</v>
      </c>
      <c r="F2066" s="7">
        <v>45047</v>
      </c>
      <c r="G2066" s="4"/>
      <c r="H2066">
        <v>211</v>
      </c>
      <c r="I2066" t="str">
        <f>TRIM(shipments[[#This Row],[Geography]])</f>
        <v>India</v>
      </c>
      <c r="J2066">
        <f>shipments[[#This Row],[Boxes]]*_xlfn.XLOOKUP(shipments[[#This Row],[Product]],products[Product], products[Cost per box])</f>
        <v>1778.73</v>
      </c>
    </row>
    <row r="2067" spans="3:10" x14ac:dyDescent="0.3">
      <c r="C2067" t="s">
        <v>91</v>
      </c>
      <c r="D2067" t="s">
        <v>34</v>
      </c>
      <c r="E2067" t="s">
        <v>15</v>
      </c>
      <c r="F2067" s="7">
        <v>45156</v>
      </c>
      <c r="G2067" s="4">
        <v>7665</v>
      </c>
      <c r="H2067">
        <v>132</v>
      </c>
      <c r="I2067" t="str">
        <f>TRIM(shipments[[#This Row],[Geography]])</f>
        <v>India</v>
      </c>
      <c r="J2067">
        <f>shipments[[#This Row],[Boxes]]*_xlfn.XLOOKUP(shipments[[#This Row],[Product]],products[Product], products[Cost per box])</f>
        <v>508.2</v>
      </c>
    </row>
    <row r="2068" spans="3:10" x14ac:dyDescent="0.3">
      <c r="C2068" t="s">
        <v>93</v>
      </c>
      <c r="D2068" t="s">
        <v>38</v>
      </c>
      <c r="E2068" t="s">
        <v>19</v>
      </c>
      <c r="F2068" s="7">
        <v>45090</v>
      </c>
      <c r="G2068" s="4">
        <v>9996</v>
      </c>
      <c r="H2068">
        <v>271</v>
      </c>
      <c r="I2068" t="str">
        <f>TRIM(shipments[[#This Row],[Geography]])</f>
        <v>Australia</v>
      </c>
      <c r="J2068">
        <f>shipments[[#This Row],[Boxes]]*_xlfn.XLOOKUP(shipments[[#This Row],[Product]],products[Product], products[Cost per box])</f>
        <v>2094.83</v>
      </c>
    </row>
    <row r="2069" spans="3:10" x14ac:dyDescent="0.3">
      <c r="C2069" t="s">
        <v>9</v>
      </c>
      <c r="D2069" t="s">
        <v>39</v>
      </c>
      <c r="E2069" t="s">
        <v>28</v>
      </c>
      <c r="F2069" s="7">
        <v>44945</v>
      </c>
      <c r="G2069" s="4">
        <v>3717</v>
      </c>
      <c r="H2069">
        <v>335</v>
      </c>
      <c r="I2069" t="str">
        <f>TRIM(shipments[[#This Row],[Geography]])</f>
        <v>UK</v>
      </c>
      <c r="J2069">
        <f>shipments[[#This Row],[Boxes]]*_xlfn.XLOOKUP(shipments[[#This Row],[Product]],products[Product], products[Cost per box])</f>
        <v>2824.0499999999997</v>
      </c>
    </row>
    <row r="2070" spans="3:10" x14ac:dyDescent="0.3">
      <c r="C2070" t="s">
        <v>65</v>
      </c>
      <c r="D2070" t="s">
        <v>36</v>
      </c>
      <c r="E2070" t="s">
        <v>15</v>
      </c>
      <c r="F2070" s="7">
        <v>44984</v>
      </c>
      <c r="G2070" s="4">
        <v>679</v>
      </c>
      <c r="H2070">
        <v>29</v>
      </c>
      <c r="I2070" t="str">
        <f>TRIM(shipments[[#This Row],[Geography]])</f>
        <v>Canada</v>
      </c>
      <c r="J2070">
        <f>shipments[[#This Row],[Boxes]]*_xlfn.XLOOKUP(shipments[[#This Row],[Product]],products[Product], products[Cost per box])</f>
        <v>111.65</v>
      </c>
    </row>
    <row r="2071" spans="3:10" x14ac:dyDescent="0.3">
      <c r="C2071" t="s">
        <v>72</v>
      </c>
      <c r="D2071" t="s">
        <v>38</v>
      </c>
      <c r="E2071" t="s">
        <v>25</v>
      </c>
      <c r="F2071" s="7">
        <v>44897</v>
      </c>
      <c r="G2071" s="4">
        <v>4270</v>
      </c>
      <c r="H2071">
        <v>245</v>
      </c>
      <c r="I2071" t="str">
        <f>TRIM(shipments[[#This Row],[Geography]])</f>
        <v>Australia</v>
      </c>
      <c r="J2071">
        <f>shipments[[#This Row],[Boxes]]*_xlfn.XLOOKUP(shipments[[#This Row],[Product]],products[Product], products[Cost per box])</f>
        <v>1575.35</v>
      </c>
    </row>
    <row r="2072" spans="3:10" x14ac:dyDescent="0.3">
      <c r="C2072" t="s">
        <v>7</v>
      </c>
      <c r="D2072" t="s">
        <v>36</v>
      </c>
      <c r="E2072" t="s">
        <v>31</v>
      </c>
      <c r="F2072" s="7">
        <v>45044</v>
      </c>
      <c r="G2072" s="4">
        <v>14147</v>
      </c>
      <c r="H2072">
        <v>294</v>
      </c>
      <c r="I2072" t="str">
        <f>TRIM(shipments[[#This Row],[Geography]])</f>
        <v>Canada</v>
      </c>
      <c r="J2072">
        <f>shipments[[#This Row],[Boxes]]*_xlfn.XLOOKUP(shipments[[#This Row],[Product]],products[Product], products[Cost per box])</f>
        <v>811.43999999999994</v>
      </c>
    </row>
    <row r="2073" spans="3:10" x14ac:dyDescent="0.3">
      <c r="C2073" t="s">
        <v>75</v>
      </c>
      <c r="D2073" t="s">
        <v>38</v>
      </c>
      <c r="E2073" t="s">
        <v>31</v>
      </c>
      <c r="F2073" s="7">
        <v>45019</v>
      </c>
      <c r="G2073" s="4">
        <v>2121</v>
      </c>
      <c r="H2073">
        <v>168</v>
      </c>
      <c r="I2073" t="str">
        <f>TRIM(shipments[[#This Row],[Geography]])</f>
        <v>Australia</v>
      </c>
      <c r="J2073">
        <f>shipments[[#This Row],[Boxes]]*_xlfn.XLOOKUP(shipments[[#This Row],[Product]],products[Product], products[Cost per box])</f>
        <v>463.67999999999995</v>
      </c>
    </row>
    <row r="2074" spans="3:10" x14ac:dyDescent="0.3">
      <c r="C2074" t="s">
        <v>3</v>
      </c>
      <c r="D2074" t="s">
        <v>39</v>
      </c>
      <c r="E2074" t="s">
        <v>24</v>
      </c>
      <c r="F2074" s="7">
        <v>44963</v>
      </c>
      <c r="G2074" s="4">
        <v>13062</v>
      </c>
      <c r="H2074">
        <v>568</v>
      </c>
      <c r="I2074" t="str">
        <f>TRIM(shipments[[#This Row],[Geography]])</f>
        <v>UK</v>
      </c>
      <c r="J2074">
        <f>shipments[[#This Row],[Boxes]]*_xlfn.XLOOKUP(shipments[[#This Row],[Product]],products[Product], products[Cost per box])</f>
        <v>5969.68</v>
      </c>
    </row>
    <row r="2075" spans="3:10" x14ac:dyDescent="0.3">
      <c r="C2075" t="s">
        <v>73</v>
      </c>
      <c r="D2075" t="s">
        <v>109</v>
      </c>
      <c r="E2075" t="s">
        <v>19</v>
      </c>
      <c r="F2075" s="7">
        <v>44842</v>
      </c>
      <c r="G2075" s="4">
        <v>5236</v>
      </c>
      <c r="H2075">
        <v>770</v>
      </c>
      <c r="I2075" t="str">
        <f>TRIM(shipments[[#This Row],[Geography]])</f>
        <v>India</v>
      </c>
      <c r="J2075">
        <f>shipments[[#This Row],[Boxes]]*_xlfn.XLOOKUP(shipments[[#This Row],[Product]],products[Product], products[Cost per box])</f>
        <v>5952.1</v>
      </c>
    </row>
    <row r="2076" spans="3:10" x14ac:dyDescent="0.3">
      <c r="C2076" t="s">
        <v>5</v>
      </c>
      <c r="D2076" t="s">
        <v>36</v>
      </c>
      <c r="E2076" t="s">
        <v>18</v>
      </c>
      <c r="F2076" s="7">
        <v>45159</v>
      </c>
      <c r="G2076" s="4">
        <v>2639</v>
      </c>
      <c r="H2076">
        <v>147</v>
      </c>
      <c r="I2076" t="str">
        <f>TRIM(shipments[[#This Row],[Geography]])</f>
        <v>Canada</v>
      </c>
      <c r="J2076">
        <f>shipments[[#This Row],[Boxes]]*_xlfn.XLOOKUP(shipments[[#This Row],[Product]],products[Product], products[Cost per box])</f>
        <v>1461.1799999999998</v>
      </c>
    </row>
    <row r="2077" spans="3:10" x14ac:dyDescent="0.3">
      <c r="C2077" t="s">
        <v>5</v>
      </c>
      <c r="D2077" t="s">
        <v>34</v>
      </c>
      <c r="E2077" t="s">
        <v>17</v>
      </c>
      <c r="F2077" s="7">
        <v>45022</v>
      </c>
      <c r="G2077" s="4">
        <v>9247</v>
      </c>
      <c r="H2077">
        <v>443</v>
      </c>
      <c r="I2077" t="str">
        <f>TRIM(shipments[[#This Row],[Geography]])</f>
        <v>India</v>
      </c>
      <c r="J2077">
        <f>shipments[[#This Row],[Boxes]]*_xlfn.XLOOKUP(shipments[[#This Row],[Product]],products[Product], products[Cost per box])</f>
        <v>2795.33</v>
      </c>
    </row>
    <row r="2078" spans="3:10" x14ac:dyDescent="0.3">
      <c r="C2078" t="s">
        <v>2</v>
      </c>
      <c r="D2078" t="s">
        <v>39</v>
      </c>
      <c r="E2078" t="s">
        <v>13</v>
      </c>
      <c r="F2078" s="7">
        <v>44956</v>
      </c>
      <c r="G2078" s="4">
        <v>1953</v>
      </c>
      <c r="H2078">
        <v>80</v>
      </c>
      <c r="I2078" t="str">
        <f>TRIM(shipments[[#This Row],[Geography]])</f>
        <v>UK</v>
      </c>
      <c r="J2078">
        <f>shipments[[#This Row],[Boxes]]*_xlfn.XLOOKUP(shipments[[#This Row],[Product]],products[Product], products[Cost per box])</f>
        <v>420.79999999999995</v>
      </c>
    </row>
    <row r="2079" spans="3:10" x14ac:dyDescent="0.3">
      <c r="C2079" t="s">
        <v>68</v>
      </c>
      <c r="D2079" t="s">
        <v>39</v>
      </c>
      <c r="E2079" t="s">
        <v>31</v>
      </c>
      <c r="F2079" s="7">
        <v>45085</v>
      </c>
      <c r="G2079" s="4">
        <v>9114</v>
      </c>
      <c r="H2079">
        <v>370</v>
      </c>
      <c r="I2079" t="str">
        <f>TRIM(shipments[[#This Row],[Geography]])</f>
        <v>UK</v>
      </c>
      <c r="J2079">
        <f>shipments[[#This Row],[Boxes]]*_xlfn.XLOOKUP(shipments[[#This Row],[Product]],products[Product], products[Cost per box])</f>
        <v>1021.1999999999999</v>
      </c>
    </row>
    <row r="2080" spans="3:10" x14ac:dyDescent="0.3">
      <c r="C2080" t="s">
        <v>2</v>
      </c>
      <c r="D2080" t="s">
        <v>99</v>
      </c>
      <c r="E2080" t="s">
        <v>13</v>
      </c>
      <c r="F2080" s="7">
        <v>44676</v>
      </c>
      <c r="G2080" s="4">
        <v>1547</v>
      </c>
      <c r="H2080">
        <v>334</v>
      </c>
      <c r="I2080" t="str">
        <f>TRIM(shipments[[#This Row],[Geography]])</f>
        <v>India</v>
      </c>
      <c r="J2080">
        <f>shipments[[#This Row],[Boxes]]*_xlfn.XLOOKUP(shipments[[#This Row],[Product]],products[Product], products[Cost per box])</f>
        <v>1756.84</v>
      </c>
    </row>
    <row r="2081" spans="3:10" x14ac:dyDescent="0.3">
      <c r="C2081" t="s">
        <v>74</v>
      </c>
      <c r="D2081" t="s">
        <v>38</v>
      </c>
      <c r="E2081" t="s">
        <v>4</v>
      </c>
      <c r="F2081" s="7">
        <v>44964</v>
      </c>
      <c r="G2081" s="4">
        <v>1771</v>
      </c>
      <c r="H2081">
        <v>89</v>
      </c>
      <c r="I2081" t="str">
        <f>TRIM(shipments[[#This Row],[Geography]])</f>
        <v>Australia</v>
      </c>
      <c r="J2081">
        <f>shipments[[#This Row],[Boxes]]*_xlfn.XLOOKUP(shipments[[#This Row],[Product]],products[Product], products[Cost per box])</f>
        <v>458.35</v>
      </c>
    </row>
    <row r="2082" spans="3:10" x14ac:dyDescent="0.3">
      <c r="C2082" t="s">
        <v>73</v>
      </c>
      <c r="D2082" t="s">
        <v>103</v>
      </c>
      <c r="E2082" t="s">
        <v>32</v>
      </c>
      <c r="F2082" s="7">
        <v>44744</v>
      </c>
      <c r="G2082" s="4"/>
      <c r="H2082">
        <v>385</v>
      </c>
      <c r="I2082" t="str">
        <f>TRIM(shipments[[#This Row],[Geography]])</f>
        <v>Canada</v>
      </c>
      <c r="J2082">
        <f>shipments[[#This Row],[Boxes]]*_xlfn.XLOOKUP(shipments[[#This Row],[Product]],products[Product], products[Cost per box])</f>
        <v>1278.2</v>
      </c>
    </row>
    <row r="2083" spans="3:10" x14ac:dyDescent="0.3">
      <c r="C2083" t="s">
        <v>2</v>
      </c>
      <c r="D2083" t="s">
        <v>34</v>
      </c>
      <c r="E2083" t="s">
        <v>31</v>
      </c>
      <c r="F2083" s="7">
        <v>44928</v>
      </c>
      <c r="G2083" s="4">
        <v>1449</v>
      </c>
      <c r="H2083">
        <v>616</v>
      </c>
      <c r="I2083" t="str">
        <f>TRIM(shipments[[#This Row],[Geography]])</f>
        <v>India</v>
      </c>
      <c r="J2083">
        <f>shipments[[#This Row],[Boxes]]*_xlfn.XLOOKUP(shipments[[#This Row],[Product]],products[Product], products[Cost per box])</f>
        <v>1700.1599999999999</v>
      </c>
    </row>
    <row r="2084" spans="3:10" x14ac:dyDescent="0.3">
      <c r="C2084" t="s">
        <v>8</v>
      </c>
      <c r="D2084" t="s">
        <v>106</v>
      </c>
      <c r="E2084" t="s">
        <v>22</v>
      </c>
      <c r="F2084" s="7">
        <v>44883</v>
      </c>
      <c r="G2084" s="4">
        <v>2457</v>
      </c>
      <c r="H2084">
        <v>560</v>
      </c>
      <c r="I2084" t="str">
        <f>TRIM(shipments[[#This Row],[Geography]])</f>
        <v>USA</v>
      </c>
      <c r="J2084">
        <f>shipments[[#This Row],[Boxes]]*_xlfn.XLOOKUP(shipments[[#This Row],[Product]],products[Product], products[Cost per box])</f>
        <v>5728.8</v>
      </c>
    </row>
    <row r="2085" spans="3:10" x14ac:dyDescent="0.3">
      <c r="C2085" t="s">
        <v>7</v>
      </c>
      <c r="D2085" t="s">
        <v>37</v>
      </c>
      <c r="E2085" t="s">
        <v>18</v>
      </c>
      <c r="F2085" s="7">
        <v>45118</v>
      </c>
      <c r="G2085" s="4">
        <v>8722</v>
      </c>
      <c r="H2085">
        <v>86</v>
      </c>
      <c r="I2085" t="str">
        <f>TRIM(shipments[[#This Row],[Geography]])</f>
        <v>New Zealand</v>
      </c>
      <c r="J2085">
        <f>shipments[[#This Row],[Boxes]]*_xlfn.XLOOKUP(shipments[[#This Row],[Product]],products[Product], products[Cost per box])</f>
        <v>854.83999999999992</v>
      </c>
    </row>
    <row r="2086" spans="3:10" x14ac:dyDescent="0.3">
      <c r="C2086" t="s">
        <v>10</v>
      </c>
      <c r="D2086" t="s">
        <v>39</v>
      </c>
      <c r="E2086" t="s">
        <v>19</v>
      </c>
      <c r="F2086" s="7">
        <v>44959</v>
      </c>
      <c r="G2086" s="4">
        <v>6167</v>
      </c>
      <c r="H2086">
        <v>18</v>
      </c>
      <c r="I2086" t="str">
        <f>TRIM(shipments[[#This Row],[Geography]])</f>
        <v>UK</v>
      </c>
      <c r="J2086">
        <f>shipments[[#This Row],[Boxes]]*_xlfn.XLOOKUP(shipments[[#This Row],[Product]],products[Product], products[Cost per box])</f>
        <v>139.14000000000001</v>
      </c>
    </row>
    <row r="2087" spans="3:10" x14ac:dyDescent="0.3">
      <c r="C2087" t="s">
        <v>69</v>
      </c>
      <c r="D2087" t="s">
        <v>105</v>
      </c>
      <c r="E2087" t="s">
        <v>25</v>
      </c>
      <c r="F2087" s="7">
        <v>44918</v>
      </c>
      <c r="G2087" s="4">
        <v>3311</v>
      </c>
      <c r="H2087">
        <v>2183</v>
      </c>
      <c r="I2087" t="str">
        <f>TRIM(shipments[[#This Row],[Geography]])</f>
        <v>Canada</v>
      </c>
      <c r="J2087">
        <f>shipments[[#This Row],[Boxes]]*_xlfn.XLOOKUP(shipments[[#This Row],[Product]],products[Product], products[Cost per box])</f>
        <v>14036.689999999999</v>
      </c>
    </row>
    <row r="2088" spans="3:10" x14ac:dyDescent="0.3">
      <c r="C2088" t="s">
        <v>9</v>
      </c>
      <c r="D2088" t="s">
        <v>38</v>
      </c>
      <c r="E2088" t="s">
        <v>28</v>
      </c>
      <c r="F2088" s="7">
        <v>44960</v>
      </c>
      <c r="G2088" s="4">
        <v>9464</v>
      </c>
      <c r="H2088">
        <v>161</v>
      </c>
      <c r="I2088" t="str">
        <f>TRIM(shipments[[#This Row],[Geography]])</f>
        <v>Australia</v>
      </c>
      <c r="J2088">
        <f>shipments[[#This Row],[Boxes]]*_xlfn.XLOOKUP(shipments[[#This Row],[Product]],products[Product], products[Cost per box])</f>
        <v>1357.23</v>
      </c>
    </row>
    <row r="2089" spans="3:10" x14ac:dyDescent="0.3">
      <c r="C2089" t="s">
        <v>9</v>
      </c>
      <c r="D2089" t="s">
        <v>39</v>
      </c>
      <c r="E2089" t="s">
        <v>13</v>
      </c>
      <c r="F2089" s="7">
        <v>44943</v>
      </c>
      <c r="G2089" s="4">
        <v>7917</v>
      </c>
      <c r="H2089">
        <v>40</v>
      </c>
      <c r="I2089" t="str">
        <f>TRIM(shipments[[#This Row],[Geography]])</f>
        <v>UK</v>
      </c>
      <c r="J2089">
        <f>shipments[[#This Row],[Boxes]]*_xlfn.XLOOKUP(shipments[[#This Row],[Product]],products[Product], products[Cost per box])</f>
        <v>210.39999999999998</v>
      </c>
    </row>
    <row r="2090" spans="3:10" x14ac:dyDescent="0.3">
      <c r="C2090" t="s">
        <v>5</v>
      </c>
      <c r="D2090" t="s">
        <v>100</v>
      </c>
      <c r="E2090" t="s">
        <v>14</v>
      </c>
      <c r="F2090" s="7">
        <v>44749</v>
      </c>
      <c r="G2090" s="4">
        <v>4242</v>
      </c>
      <c r="H2090">
        <v>502</v>
      </c>
      <c r="I2090" t="str">
        <f>TRIM(shipments[[#This Row],[Geography]])</f>
        <v>India</v>
      </c>
      <c r="J2090">
        <f>shipments[[#This Row],[Boxes]]*_xlfn.XLOOKUP(shipments[[#This Row],[Product]],products[Product], products[Cost per box])</f>
        <v>3754.96</v>
      </c>
    </row>
    <row r="2091" spans="3:10" x14ac:dyDescent="0.3">
      <c r="C2091" t="s">
        <v>3</v>
      </c>
      <c r="D2091" t="s">
        <v>35</v>
      </c>
      <c r="E2091" t="s">
        <v>21</v>
      </c>
      <c r="F2091" s="7">
        <v>44686</v>
      </c>
      <c r="G2091" s="4">
        <v>9485</v>
      </c>
      <c r="H2091">
        <v>1098</v>
      </c>
      <c r="I2091" t="str">
        <f>TRIM(shipments[[#This Row],[Geography]])</f>
        <v>USA</v>
      </c>
      <c r="J2091">
        <f>shipments[[#This Row],[Boxes]]*_xlfn.XLOOKUP(shipments[[#This Row],[Product]],products[Product], products[Cost per box])</f>
        <v>9025.5600000000013</v>
      </c>
    </row>
    <row r="2092" spans="3:10" x14ac:dyDescent="0.3">
      <c r="C2092" t="s">
        <v>71</v>
      </c>
      <c r="D2092" t="s">
        <v>36</v>
      </c>
      <c r="E2092" t="s">
        <v>21</v>
      </c>
      <c r="F2092" s="7">
        <v>44932</v>
      </c>
      <c r="G2092" s="4">
        <v>9541</v>
      </c>
      <c r="H2092">
        <v>85</v>
      </c>
      <c r="I2092" t="str">
        <f>TRIM(shipments[[#This Row],[Geography]])</f>
        <v>Canada</v>
      </c>
      <c r="J2092">
        <f>shipments[[#This Row],[Boxes]]*_xlfn.XLOOKUP(shipments[[#This Row],[Product]],products[Product], products[Cost per box])</f>
        <v>698.7</v>
      </c>
    </row>
    <row r="2093" spans="3:10" x14ac:dyDescent="0.3">
      <c r="C2093" t="s">
        <v>5</v>
      </c>
      <c r="D2093" t="s">
        <v>105</v>
      </c>
      <c r="E2093" t="s">
        <v>21</v>
      </c>
      <c r="F2093" s="7">
        <v>44663</v>
      </c>
      <c r="G2093" s="4">
        <v>1771</v>
      </c>
      <c r="H2093">
        <v>131</v>
      </c>
      <c r="I2093" t="str">
        <f>TRIM(shipments[[#This Row],[Geography]])</f>
        <v>Canada</v>
      </c>
      <c r="J2093">
        <f>shipments[[#This Row],[Boxes]]*_xlfn.XLOOKUP(shipments[[#This Row],[Product]],products[Product], products[Cost per box])</f>
        <v>1076.8200000000002</v>
      </c>
    </row>
    <row r="2094" spans="3:10" x14ac:dyDescent="0.3">
      <c r="C2094" t="s">
        <v>8</v>
      </c>
      <c r="D2094" t="s">
        <v>36</v>
      </c>
      <c r="E2094" t="s">
        <v>13</v>
      </c>
      <c r="F2094" s="7">
        <v>45019</v>
      </c>
      <c r="G2094" s="4">
        <v>3955</v>
      </c>
      <c r="H2094">
        <v>532</v>
      </c>
      <c r="I2094" t="str">
        <f>TRIM(shipments[[#This Row],[Geography]])</f>
        <v>Canada</v>
      </c>
      <c r="J2094">
        <f>shipments[[#This Row],[Boxes]]*_xlfn.XLOOKUP(shipments[[#This Row],[Product]],products[Product], products[Cost per box])</f>
        <v>2798.3199999999997</v>
      </c>
    </row>
    <row r="2095" spans="3:10" x14ac:dyDescent="0.3">
      <c r="C2095" t="s">
        <v>7</v>
      </c>
      <c r="D2095" t="s">
        <v>35</v>
      </c>
      <c r="E2095" t="s">
        <v>33</v>
      </c>
      <c r="F2095" s="7">
        <v>44901</v>
      </c>
      <c r="G2095" s="4">
        <v>7686</v>
      </c>
      <c r="H2095">
        <v>51</v>
      </c>
      <c r="I2095" t="str">
        <f>TRIM(shipments[[#This Row],[Geography]])</f>
        <v>USA</v>
      </c>
      <c r="J2095">
        <f>shipments[[#This Row],[Boxes]]*_xlfn.XLOOKUP(shipments[[#This Row],[Product]],products[Product], products[Cost per box])</f>
        <v>135.15</v>
      </c>
    </row>
    <row r="2096" spans="3:10" x14ac:dyDescent="0.3">
      <c r="C2096" t="s">
        <v>67</v>
      </c>
      <c r="D2096" t="s">
        <v>36</v>
      </c>
      <c r="E2096" t="s">
        <v>4</v>
      </c>
      <c r="F2096" s="7">
        <v>44856</v>
      </c>
      <c r="G2096" s="4">
        <v>784</v>
      </c>
      <c r="H2096">
        <v>60</v>
      </c>
      <c r="I2096" t="str">
        <f>TRIM(shipments[[#This Row],[Geography]])</f>
        <v>Canada</v>
      </c>
      <c r="J2096">
        <f>shipments[[#This Row],[Boxes]]*_xlfn.XLOOKUP(shipments[[#This Row],[Product]],products[Product], products[Cost per box])</f>
        <v>309</v>
      </c>
    </row>
    <row r="2097" spans="3:10" x14ac:dyDescent="0.3">
      <c r="C2097" t="s">
        <v>5</v>
      </c>
      <c r="D2097" t="s">
        <v>38</v>
      </c>
      <c r="E2097" t="s">
        <v>26</v>
      </c>
      <c r="F2097" s="7">
        <v>45040</v>
      </c>
      <c r="G2097" s="4">
        <v>14504</v>
      </c>
      <c r="H2097">
        <v>91</v>
      </c>
      <c r="I2097" t="str">
        <f>TRIM(shipments[[#This Row],[Geography]])</f>
        <v>Australia</v>
      </c>
      <c r="J2097">
        <f>shipments[[#This Row],[Boxes]]*_xlfn.XLOOKUP(shipments[[#This Row],[Product]],products[Product], products[Cost per box])</f>
        <v>1129.31</v>
      </c>
    </row>
    <row r="2098" spans="3:10" x14ac:dyDescent="0.3">
      <c r="C2098" t="s">
        <v>91</v>
      </c>
      <c r="D2098" t="s">
        <v>34</v>
      </c>
      <c r="E2098" t="s">
        <v>15</v>
      </c>
      <c r="F2098" s="7">
        <v>45035</v>
      </c>
      <c r="G2098" s="4">
        <v>12397</v>
      </c>
      <c r="H2098">
        <v>242</v>
      </c>
      <c r="I2098" t="str">
        <f>TRIM(shipments[[#This Row],[Geography]])</f>
        <v>India</v>
      </c>
      <c r="J2098">
        <f>shipments[[#This Row],[Boxes]]*_xlfn.XLOOKUP(shipments[[#This Row],[Product]],products[Product], products[Cost per box])</f>
        <v>931.7</v>
      </c>
    </row>
    <row r="2099" spans="3:10" x14ac:dyDescent="0.3">
      <c r="C2099" t="s">
        <v>7</v>
      </c>
      <c r="D2099" t="s">
        <v>37</v>
      </c>
      <c r="E2099" t="s">
        <v>26</v>
      </c>
      <c r="F2099" s="7">
        <v>45008</v>
      </c>
      <c r="G2099" s="4">
        <v>553</v>
      </c>
      <c r="H2099">
        <v>17</v>
      </c>
      <c r="I2099" t="str">
        <f>TRIM(shipments[[#This Row],[Geography]])</f>
        <v>New Zealand</v>
      </c>
      <c r="J2099">
        <f>shipments[[#This Row],[Boxes]]*_xlfn.XLOOKUP(shipments[[#This Row],[Product]],products[Product], products[Cost per box])</f>
        <v>210.97</v>
      </c>
    </row>
    <row r="2100" spans="3:10" x14ac:dyDescent="0.3">
      <c r="C2100" t="s">
        <v>74</v>
      </c>
      <c r="D2100" t="s">
        <v>105</v>
      </c>
      <c r="E2100" t="s">
        <v>24</v>
      </c>
      <c r="F2100" s="7">
        <v>44656</v>
      </c>
      <c r="G2100" s="4">
        <v>6510</v>
      </c>
      <c r="H2100">
        <v>95</v>
      </c>
      <c r="I2100" t="str">
        <f>TRIM(shipments[[#This Row],[Geography]])</f>
        <v>Canada</v>
      </c>
      <c r="J2100">
        <f>shipments[[#This Row],[Boxes]]*_xlfn.XLOOKUP(shipments[[#This Row],[Product]],products[Product], products[Cost per box])</f>
        <v>998.44999999999993</v>
      </c>
    </row>
    <row r="2101" spans="3:10" x14ac:dyDescent="0.3">
      <c r="C2101" t="s">
        <v>6</v>
      </c>
      <c r="D2101" t="s">
        <v>34</v>
      </c>
      <c r="E2101" t="s">
        <v>17</v>
      </c>
      <c r="F2101" s="7">
        <v>45135</v>
      </c>
      <c r="G2101" s="4">
        <v>4487</v>
      </c>
      <c r="H2101">
        <v>286</v>
      </c>
      <c r="I2101" t="str">
        <f>TRIM(shipments[[#This Row],[Geography]])</f>
        <v>India</v>
      </c>
      <c r="J2101">
        <f>shipments[[#This Row],[Boxes]]*_xlfn.XLOOKUP(shipments[[#This Row],[Product]],products[Product], products[Cost per box])</f>
        <v>1804.6599999999999</v>
      </c>
    </row>
    <row r="2102" spans="3:10" x14ac:dyDescent="0.3">
      <c r="C2102" t="s">
        <v>69</v>
      </c>
      <c r="D2102" t="s">
        <v>38</v>
      </c>
      <c r="E2102" t="s">
        <v>22</v>
      </c>
      <c r="F2102" s="7">
        <v>44881</v>
      </c>
      <c r="G2102" s="4">
        <v>2513</v>
      </c>
      <c r="H2102">
        <v>134</v>
      </c>
      <c r="I2102" t="str">
        <f>TRIM(shipments[[#This Row],[Geography]])</f>
        <v>Australia</v>
      </c>
      <c r="J2102">
        <f>shipments[[#This Row],[Boxes]]*_xlfn.XLOOKUP(shipments[[#This Row],[Product]],products[Product], products[Cost per box])</f>
        <v>1370.8200000000002</v>
      </c>
    </row>
    <row r="2103" spans="3:10" x14ac:dyDescent="0.3">
      <c r="C2103" t="s">
        <v>5</v>
      </c>
      <c r="D2103" t="s">
        <v>39</v>
      </c>
      <c r="E2103" t="s">
        <v>30</v>
      </c>
      <c r="F2103" s="7">
        <v>45154</v>
      </c>
      <c r="G2103" s="4">
        <v>6202</v>
      </c>
      <c r="H2103">
        <v>391</v>
      </c>
      <c r="I2103" t="str">
        <f>TRIM(shipments[[#This Row],[Geography]])</f>
        <v>UK</v>
      </c>
      <c r="J2103">
        <f>shipments[[#This Row],[Boxes]]*_xlfn.XLOOKUP(shipments[[#This Row],[Product]],products[Product], products[Cost per box])</f>
        <v>1970.64</v>
      </c>
    </row>
    <row r="2104" spans="3:10" x14ac:dyDescent="0.3">
      <c r="C2104" t="s">
        <v>3</v>
      </c>
      <c r="D2104" t="s">
        <v>36</v>
      </c>
      <c r="E2104" t="s">
        <v>28</v>
      </c>
      <c r="F2104" s="7">
        <v>44953</v>
      </c>
      <c r="G2104" s="4">
        <v>3808</v>
      </c>
      <c r="H2104">
        <v>270</v>
      </c>
      <c r="I2104" t="str">
        <f>TRIM(shipments[[#This Row],[Geography]])</f>
        <v>Canada</v>
      </c>
      <c r="J2104">
        <f>shipments[[#This Row],[Boxes]]*_xlfn.XLOOKUP(shipments[[#This Row],[Product]],products[Product], products[Cost per box])</f>
        <v>2276.1</v>
      </c>
    </row>
    <row r="2105" spans="3:10" x14ac:dyDescent="0.3">
      <c r="C2105" t="s">
        <v>9</v>
      </c>
      <c r="D2105" t="s">
        <v>104</v>
      </c>
      <c r="E2105" t="s">
        <v>17</v>
      </c>
      <c r="F2105" s="7">
        <v>44853</v>
      </c>
      <c r="G2105" s="4">
        <v>2373</v>
      </c>
      <c r="H2105">
        <v>302</v>
      </c>
      <c r="I2105" t="str">
        <f>TRIM(shipments[[#This Row],[Geography]])</f>
        <v>Australia</v>
      </c>
      <c r="J2105">
        <f>shipments[[#This Row],[Boxes]]*_xlfn.XLOOKUP(shipments[[#This Row],[Product]],products[Product], products[Cost per box])</f>
        <v>1905.62</v>
      </c>
    </row>
    <row r="2106" spans="3:10" x14ac:dyDescent="0.3">
      <c r="C2106" t="s">
        <v>91</v>
      </c>
      <c r="D2106" t="s">
        <v>39</v>
      </c>
      <c r="E2106" t="s">
        <v>24</v>
      </c>
      <c r="F2106" s="7">
        <v>45019</v>
      </c>
      <c r="G2106" s="4">
        <v>16947</v>
      </c>
      <c r="H2106">
        <v>148</v>
      </c>
      <c r="I2106" t="str">
        <f>TRIM(shipments[[#This Row],[Geography]])</f>
        <v>UK</v>
      </c>
      <c r="J2106">
        <f>shipments[[#This Row],[Boxes]]*_xlfn.XLOOKUP(shipments[[#This Row],[Product]],products[Product], products[Cost per box])</f>
        <v>1555.48</v>
      </c>
    </row>
    <row r="2107" spans="3:10" x14ac:dyDescent="0.3">
      <c r="C2107" t="s">
        <v>6</v>
      </c>
      <c r="D2107" t="s">
        <v>36</v>
      </c>
      <c r="E2107" t="s">
        <v>27</v>
      </c>
      <c r="F2107" s="7">
        <v>44854</v>
      </c>
      <c r="G2107" s="4">
        <v>2639</v>
      </c>
      <c r="H2107">
        <v>153</v>
      </c>
      <c r="I2107" t="str">
        <f>TRIM(shipments[[#This Row],[Geography]])</f>
        <v>Canada</v>
      </c>
      <c r="J2107">
        <f>shipments[[#This Row],[Boxes]]*_xlfn.XLOOKUP(shipments[[#This Row],[Product]],products[Product], products[Cost per box])</f>
        <v>1464.21</v>
      </c>
    </row>
    <row r="2108" spans="3:10" x14ac:dyDescent="0.3">
      <c r="C2108" t="s">
        <v>8</v>
      </c>
      <c r="D2108" t="s">
        <v>101</v>
      </c>
      <c r="E2108" t="s">
        <v>14</v>
      </c>
      <c r="F2108" s="7">
        <v>44867</v>
      </c>
      <c r="G2108" s="4">
        <v>3885</v>
      </c>
      <c r="H2108">
        <v>375</v>
      </c>
      <c r="I2108" t="str">
        <f>TRIM(shipments[[#This Row],[Geography]])</f>
        <v>USA</v>
      </c>
      <c r="J2108">
        <f>shipments[[#This Row],[Boxes]]*_xlfn.XLOOKUP(shipments[[#This Row],[Product]],products[Product], products[Cost per box])</f>
        <v>2805</v>
      </c>
    </row>
    <row r="2109" spans="3:10" x14ac:dyDescent="0.3">
      <c r="C2109" t="s">
        <v>8</v>
      </c>
      <c r="D2109" t="s">
        <v>115</v>
      </c>
      <c r="E2109" t="s">
        <v>30</v>
      </c>
      <c r="F2109" s="7">
        <v>44885</v>
      </c>
      <c r="G2109" s="4">
        <v>5586</v>
      </c>
      <c r="H2109">
        <v>154</v>
      </c>
      <c r="I2109" t="str">
        <f>TRIM(shipments[[#This Row],[Geography]])</f>
        <v>Australia</v>
      </c>
      <c r="J2109">
        <f>shipments[[#This Row],[Boxes]]*_xlfn.XLOOKUP(shipments[[#This Row],[Product]],products[Product], products[Cost per box])</f>
        <v>776.16</v>
      </c>
    </row>
    <row r="2110" spans="3:10" x14ac:dyDescent="0.3">
      <c r="C2110" t="s">
        <v>72</v>
      </c>
      <c r="D2110" t="s">
        <v>38</v>
      </c>
      <c r="E2110" t="s">
        <v>26</v>
      </c>
      <c r="F2110" s="7">
        <v>45138</v>
      </c>
      <c r="G2110" s="4">
        <v>6769</v>
      </c>
      <c r="H2110">
        <v>24</v>
      </c>
      <c r="I2110" t="str">
        <f>TRIM(shipments[[#This Row],[Geography]])</f>
        <v>Australia</v>
      </c>
      <c r="J2110">
        <f>shipments[[#This Row],[Boxes]]*_xlfn.XLOOKUP(shipments[[#This Row],[Product]],products[Product], products[Cost per box])</f>
        <v>297.84000000000003</v>
      </c>
    </row>
    <row r="2111" spans="3:10" x14ac:dyDescent="0.3">
      <c r="C2111" t="s">
        <v>75</v>
      </c>
      <c r="D2111" t="s">
        <v>36</v>
      </c>
      <c r="E2111" t="s">
        <v>30</v>
      </c>
      <c r="F2111" s="7">
        <v>45064</v>
      </c>
      <c r="G2111" s="4">
        <v>7014</v>
      </c>
      <c r="H2111">
        <v>415</v>
      </c>
      <c r="I2111" t="str">
        <f>TRIM(shipments[[#This Row],[Geography]])</f>
        <v>Canada</v>
      </c>
      <c r="J2111">
        <f>shipments[[#This Row],[Boxes]]*_xlfn.XLOOKUP(shipments[[#This Row],[Product]],products[Product], products[Cost per box])</f>
        <v>2091.6</v>
      </c>
    </row>
    <row r="2112" spans="3:10" x14ac:dyDescent="0.3">
      <c r="C2112" t="s">
        <v>65</v>
      </c>
      <c r="D2112" t="s">
        <v>113</v>
      </c>
      <c r="E2112" t="s">
        <v>29</v>
      </c>
      <c r="F2112" s="7">
        <v>44784</v>
      </c>
      <c r="G2112" s="4">
        <v>4291</v>
      </c>
      <c r="H2112">
        <v>279</v>
      </c>
      <c r="I2112" t="str">
        <f>TRIM(shipments[[#This Row],[Geography]])</f>
        <v>New Zealand</v>
      </c>
      <c r="J2112">
        <f>shipments[[#This Row],[Boxes]]*_xlfn.XLOOKUP(shipments[[#This Row],[Product]],products[Product], products[Cost per box])</f>
        <v>1897.2</v>
      </c>
    </row>
    <row r="2113" spans="3:10" x14ac:dyDescent="0.3">
      <c r="C2113" t="s">
        <v>94</v>
      </c>
      <c r="D2113" t="s">
        <v>35</v>
      </c>
      <c r="E2113" t="s">
        <v>16</v>
      </c>
      <c r="F2113" s="7">
        <v>44938</v>
      </c>
      <c r="G2113" s="4">
        <v>1421</v>
      </c>
      <c r="H2113">
        <v>68</v>
      </c>
      <c r="I2113" t="str">
        <f>TRIM(shipments[[#This Row],[Geography]])</f>
        <v>USA</v>
      </c>
      <c r="J2113">
        <f>shipments[[#This Row],[Boxes]]*_xlfn.XLOOKUP(shipments[[#This Row],[Product]],products[Product], products[Cost per box])</f>
        <v>388.96</v>
      </c>
    </row>
    <row r="2114" spans="3:10" x14ac:dyDescent="0.3">
      <c r="C2114" t="s">
        <v>8</v>
      </c>
      <c r="D2114" t="s">
        <v>37</v>
      </c>
      <c r="E2114" t="s">
        <v>18</v>
      </c>
      <c r="F2114" s="7">
        <v>45085</v>
      </c>
      <c r="G2114" s="4">
        <v>1967</v>
      </c>
      <c r="H2114">
        <v>173</v>
      </c>
      <c r="I2114" t="str">
        <f>TRIM(shipments[[#This Row],[Geography]])</f>
        <v>New Zealand</v>
      </c>
      <c r="J2114">
        <f>shipments[[#This Row],[Boxes]]*_xlfn.XLOOKUP(shipments[[#This Row],[Product]],products[Product], products[Cost per box])</f>
        <v>1719.62</v>
      </c>
    </row>
    <row r="2115" spans="3:10" x14ac:dyDescent="0.3">
      <c r="C2115" t="s">
        <v>6</v>
      </c>
      <c r="D2115" t="s">
        <v>36</v>
      </c>
      <c r="E2115" t="s">
        <v>31</v>
      </c>
      <c r="F2115" s="7">
        <v>45111</v>
      </c>
      <c r="G2115" s="4">
        <v>22813</v>
      </c>
      <c r="H2115">
        <v>1755</v>
      </c>
      <c r="I2115" t="str">
        <f>TRIM(shipments[[#This Row],[Geography]])</f>
        <v>Canada</v>
      </c>
      <c r="J2115">
        <f>shipments[[#This Row],[Boxes]]*_xlfn.XLOOKUP(shipments[[#This Row],[Product]],products[Product], products[Cost per box])</f>
        <v>4843.7999999999993</v>
      </c>
    </row>
    <row r="2116" spans="3:10" x14ac:dyDescent="0.3">
      <c r="C2116" t="s">
        <v>71</v>
      </c>
      <c r="D2116" t="s">
        <v>100</v>
      </c>
      <c r="E2116" t="s">
        <v>15</v>
      </c>
      <c r="F2116" s="7">
        <v>44897</v>
      </c>
      <c r="G2116" s="4">
        <v>2499</v>
      </c>
      <c r="H2116">
        <v>570</v>
      </c>
      <c r="I2116" t="str">
        <f>TRIM(shipments[[#This Row],[Geography]])</f>
        <v>India</v>
      </c>
      <c r="J2116">
        <f>shipments[[#This Row],[Boxes]]*_xlfn.XLOOKUP(shipments[[#This Row],[Product]],products[Product], products[Cost per box])</f>
        <v>2194.5</v>
      </c>
    </row>
    <row r="2117" spans="3:10" x14ac:dyDescent="0.3">
      <c r="C2117" t="s">
        <v>72</v>
      </c>
      <c r="D2117" t="s">
        <v>34</v>
      </c>
      <c r="E2117" t="s">
        <v>27</v>
      </c>
      <c r="F2117" s="7">
        <v>45079</v>
      </c>
      <c r="G2117" s="4">
        <v>588</v>
      </c>
      <c r="H2117">
        <v>852</v>
      </c>
      <c r="I2117" t="str">
        <f>TRIM(shipments[[#This Row],[Geography]])</f>
        <v>India</v>
      </c>
      <c r="J2117">
        <f>shipments[[#This Row],[Boxes]]*_xlfn.XLOOKUP(shipments[[#This Row],[Product]],products[Product], products[Cost per box])</f>
        <v>8153.64</v>
      </c>
    </row>
    <row r="2118" spans="3:10" x14ac:dyDescent="0.3">
      <c r="C2118" t="s">
        <v>73</v>
      </c>
      <c r="D2118" t="s">
        <v>38</v>
      </c>
      <c r="E2118" t="s">
        <v>31</v>
      </c>
      <c r="F2118" s="7">
        <v>45069</v>
      </c>
      <c r="G2118" s="4">
        <v>13636</v>
      </c>
      <c r="H2118">
        <v>56</v>
      </c>
      <c r="I2118" t="str">
        <f>TRIM(shipments[[#This Row],[Geography]])</f>
        <v>Australia</v>
      </c>
      <c r="J2118">
        <f>shipments[[#This Row],[Boxes]]*_xlfn.XLOOKUP(shipments[[#This Row],[Product]],products[Product], products[Cost per box])</f>
        <v>154.56</v>
      </c>
    </row>
    <row r="2119" spans="3:10" x14ac:dyDescent="0.3">
      <c r="C2119" t="s">
        <v>73</v>
      </c>
      <c r="D2119" t="s">
        <v>34</v>
      </c>
      <c r="E2119" t="s">
        <v>18</v>
      </c>
      <c r="F2119" s="7">
        <v>45012</v>
      </c>
      <c r="G2119" s="4">
        <v>560</v>
      </c>
      <c r="H2119">
        <v>673</v>
      </c>
      <c r="I2119" t="str">
        <f>TRIM(shipments[[#This Row],[Geography]])</f>
        <v>India</v>
      </c>
      <c r="J2119">
        <f>shipments[[#This Row],[Boxes]]*_xlfn.XLOOKUP(shipments[[#This Row],[Product]],products[Product], products[Cost per box])</f>
        <v>6689.62</v>
      </c>
    </row>
    <row r="2120" spans="3:10" x14ac:dyDescent="0.3">
      <c r="C2120" t="s">
        <v>6</v>
      </c>
      <c r="D2120" t="s">
        <v>35</v>
      </c>
      <c r="E2120" t="s">
        <v>13</v>
      </c>
      <c r="F2120" s="7">
        <v>44928</v>
      </c>
      <c r="G2120" s="4">
        <v>11263</v>
      </c>
      <c r="H2120">
        <v>364</v>
      </c>
      <c r="I2120" t="str">
        <f>TRIM(shipments[[#This Row],[Geography]])</f>
        <v>USA</v>
      </c>
      <c r="J2120">
        <f>shipments[[#This Row],[Boxes]]*_xlfn.XLOOKUP(shipments[[#This Row],[Product]],products[Product], products[Cost per box])</f>
        <v>1914.6399999999999</v>
      </c>
    </row>
    <row r="2121" spans="3:10" x14ac:dyDescent="0.3">
      <c r="C2121" t="s">
        <v>95</v>
      </c>
      <c r="D2121" t="s">
        <v>106</v>
      </c>
      <c r="E2121" t="s">
        <v>17</v>
      </c>
      <c r="F2121" s="7">
        <v>44692</v>
      </c>
      <c r="G2121" s="4">
        <v>721</v>
      </c>
      <c r="H2121">
        <v>235</v>
      </c>
      <c r="I2121" t="str">
        <f>TRIM(shipments[[#This Row],[Geography]])</f>
        <v>USA</v>
      </c>
      <c r="J2121">
        <f>shipments[[#This Row],[Boxes]]*_xlfn.XLOOKUP(shipments[[#This Row],[Product]],products[Product], products[Cost per box])</f>
        <v>1482.85</v>
      </c>
    </row>
    <row r="2122" spans="3:10" x14ac:dyDescent="0.3">
      <c r="C2122" t="s">
        <v>3</v>
      </c>
      <c r="D2122" t="s">
        <v>106</v>
      </c>
      <c r="E2122" t="s">
        <v>32</v>
      </c>
      <c r="F2122" s="7">
        <v>44857</v>
      </c>
      <c r="G2122" s="4">
        <v>2247</v>
      </c>
      <c r="H2122">
        <v>148</v>
      </c>
      <c r="I2122" t="str">
        <f>TRIM(shipments[[#This Row],[Geography]])</f>
        <v>USA</v>
      </c>
      <c r="J2122">
        <f>shipments[[#This Row],[Boxes]]*_xlfn.XLOOKUP(shipments[[#This Row],[Product]],products[Product], products[Cost per box])</f>
        <v>491.35999999999996</v>
      </c>
    </row>
    <row r="2123" spans="3:10" x14ac:dyDescent="0.3">
      <c r="C2123" t="s">
        <v>64</v>
      </c>
      <c r="D2123" t="s">
        <v>35</v>
      </c>
      <c r="E2123" t="s">
        <v>32</v>
      </c>
      <c r="F2123" s="7">
        <v>44973</v>
      </c>
      <c r="G2123" s="4">
        <v>2135</v>
      </c>
      <c r="H2123">
        <v>212</v>
      </c>
      <c r="I2123" t="str">
        <f>TRIM(shipments[[#This Row],[Geography]])</f>
        <v>USA</v>
      </c>
      <c r="J2123">
        <f>shipments[[#This Row],[Boxes]]*_xlfn.XLOOKUP(shipments[[#This Row],[Product]],products[Product], products[Cost per box])</f>
        <v>703.83999999999992</v>
      </c>
    </row>
    <row r="2124" spans="3:10" x14ac:dyDescent="0.3">
      <c r="C2124" t="s">
        <v>7</v>
      </c>
      <c r="D2124" t="s">
        <v>104</v>
      </c>
      <c r="E2124" t="s">
        <v>32</v>
      </c>
      <c r="F2124" s="7">
        <v>44715</v>
      </c>
      <c r="G2124" s="4">
        <v>903</v>
      </c>
      <c r="H2124">
        <v>266</v>
      </c>
      <c r="I2124" t="str">
        <f>TRIM(shipments[[#This Row],[Geography]])</f>
        <v>Australia</v>
      </c>
      <c r="J2124">
        <f>shipments[[#This Row],[Boxes]]*_xlfn.XLOOKUP(shipments[[#This Row],[Product]],products[Product], products[Cost per box])</f>
        <v>883.12</v>
      </c>
    </row>
    <row r="2125" spans="3:10" x14ac:dyDescent="0.3">
      <c r="C2125" t="s">
        <v>9</v>
      </c>
      <c r="D2125" t="s">
        <v>108</v>
      </c>
      <c r="E2125" t="s">
        <v>20</v>
      </c>
      <c r="F2125" s="7">
        <v>44784</v>
      </c>
      <c r="G2125" s="4">
        <v>2345</v>
      </c>
      <c r="H2125">
        <v>532</v>
      </c>
      <c r="I2125" t="str">
        <f>TRIM(shipments[[#This Row],[Geography]])</f>
        <v>USA</v>
      </c>
      <c r="J2125">
        <f>shipments[[#This Row],[Boxes]]*_xlfn.XLOOKUP(shipments[[#This Row],[Product]],products[Product], products[Cost per box])</f>
        <v>1957.76</v>
      </c>
    </row>
    <row r="2126" spans="3:10" x14ac:dyDescent="0.3">
      <c r="C2126" t="s">
        <v>93</v>
      </c>
      <c r="D2126" t="s">
        <v>36</v>
      </c>
      <c r="E2126" t="s">
        <v>13</v>
      </c>
      <c r="F2126" s="7">
        <v>45113</v>
      </c>
      <c r="G2126" s="4">
        <v>16387</v>
      </c>
      <c r="H2126">
        <v>298</v>
      </c>
      <c r="I2126" t="str">
        <f>TRIM(shipments[[#This Row],[Geography]])</f>
        <v>Canada</v>
      </c>
      <c r="J2126">
        <f>shipments[[#This Row],[Boxes]]*_xlfn.XLOOKUP(shipments[[#This Row],[Product]],products[Product], products[Cost per box])</f>
        <v>1567.48</v>
      </c>
    </row>
    <row r="2127" spans="3:10" x14ac:dyDescent="0.3">
      <c r="C2127" t="s">
        <v>94</v>
      </c>
      <c r="D2127" t="s">
        <v>36</v>
      </c>
      <c r="E2127" t="s">
        <v>17</v>
      </c>
      <c r="F2127" s="7">
        <v>45068</v>
      </c>
      <c r="G2127" s="4">
        <v>4256</v>
      </c>
      <c r="H2127">
        <v>13</v>
      </c>
      <c r="I2127" t="str">
        <f>TRIM(shipments[[#This Row],[Geography]])</f>
        <v>Canada</v>
      </c>
      <c r="J2127">
        <f>shipments[[#This Row],[Boxes]]*_xlfn.XLOOKUP(shipments[[#This Row],[Product]],products[Product], products[Cost per box])</f>
        <v>82.03</v>
      </c>
    </row>
    <row r="2128" spans="3:10" x14ac:dyDescent="0.3">
      <c r="C2128" t="s">
        <v>68</v>
      </c>
      <c r="D2128" t="s">
        <v>107</v>
      </c>
      <c r="E2128" t="s">
        <v>32</v>
      </c>
      <c r="F2128" s="7">
        <v>44864</v>
      </c>
      <c r="G2128" s="4">
        <v>9044</v>
      </c>
      <c r="H2128">
        <v>497</v>
      </c>
      <c r="I2128" t="str">
        <f>TRIM(shipments[[#This Row],[Geography]])</f>
        <v>UK</v>
      </c>
      <c r="J2128">
        <f>shipments[[#This Row],[Boxes]]*_xlfn.XLOOKUP(shipments[[#This Row],[Product]],products[Product], products[Cost per box])</f>
        <v>1650.04</v>
      </c>
    </row>
    <row r="2129" spans="3:10" x14ac:dyDescent="0.3">
      <c r="C2129" t="s">
        <v>65</v>
      </c>
      <c r="D2129" t="s">
        <v>37</v>
      </c>
      <c r="E2129" t="s">
        <v>14</v>
      </c>
      <c r="F2129" s="7">
        <v>44986</v>
      </c>
      <c r="G2129" s="4">
        <v>1771</v>
      </c>
      <c r="H2129">
        <v>1757</v>
      </c>
      <c r="I2129" t="str">
        <f>TRIM(shipments[[#This Row],[Geography]])</f>
        <v>New Zealand</v>
      </c>
      <c r="J2129">
        <f>shipments[[#This Row],[Boxes]]*_xlfn.XLOOKUP(shipments[[#This Row],[Product]],products[Product], products[Cost per box])</f>
        <v>13142.36</v>
      </c>
    </row>
    <row r="2130" spans="3:10" x14ac:dyDescent="0.3">
      <c r="C2130" t="s">
        <v>95</v>
      </c>
      <c r="D2130" t="s">
        <v>34</v>
      </c>
      <c r="E2130" t="s">
        <v>15</v>
      </c>
      <c r="F2130" s="7">
        <v>45149</v>
      </c>
      <c r="G2130" s="4">
        <v>595</v>
      </c>
      <c r="H2130">
        <v>683</v>
      </c>
      <c r="I2130" t="str">
        <f>TRIM(shipments[[#This Row],[Geography]])</f>
        <v>India</v>
      </c>
      <c r="J2130">
        <f>shipments[[#This Row],[Boxes]]*_xlfn.XLOOKUP(shipments[[#This Row],[Product]],products[Product], products[Cost per box])</f>
        <v>2629.55</v>
      </c>
    </row>
    <row r="2131" spans="3:10" x14ac:dyDescent="0.3">
      <c r="C2131" t="s">
        <v>9</v>
      </c>
      <c r="D2131" t="s">
        <v>37</v>
      </c>
      <c r="E2131" t="s">
        <v>26</v>
      </c>
      <c r="F2131" s="7">
        <v>44655</v>
      </c>
      <c r="G2131" s="4">
        <v>4487</v>
      </c>
      <c r="H2131">
        <v>107</v>
      </c>
      <c r="I2131" t="str">
        <f>TRIM(shipments[[#This Row],[Geography]])</f>
        <v>New Zealand</v>
      </c>
      <c r="J2131">
        <f>shipments[[#This Row],[Boxes]]*_xlfn.XLOOKUP(shipments[[#This Row],[Product]],products[Product], products[Cost per box])</f>
        <v>1327.8700000000001</v>
      </c>
    </row>
    <row r="2132" spans="3:10" x14ac:dyDescent="0.3">
      <c r="C2132" t="s">
        <v>92</v>
      </c>
      <c r="D2132" t="s">
        <v>39</v>
      </c>
      <c r="E2132" t="s">
        <v>14</v>
      </c>
      <c r="F2132" s="7">
        <v>44932</v>
      </c>
      <c r="G2132" s="4">
        <v>10556</v>
      </c>
      <c r="H2132">
        <v>127</v>
      </c>
      <c r="I2132" t="str">
        <f>TRIM(shipments[[#This Row],[Geography]])</f>
        <v>UK</v>
      </c>
      <c r="J2132">
        <f>shipments[[#This Row],[Boxes]]*_xlfn.XLOOKUP(shipments[[#This Row],[Product]],products[Product], products[Cost per box])</f>
        <v>949.96</v>
      </c>
    </row>
    <row r="2133" spans="3:10" x14ac:dyDescent="0.3">
      <c r="C2133" t="s">
        <v>8</v>
      </c>
      <c r="D2133" t="s">
        <v>109</v>
      </c>
      <c r="E2133" t="s">
        <v>15</v>
      </c>
      <c r="F2133" s="7">
        <v>44891</v>
      </c>
      <c r="G2133" s="4">
        <v>4585</v>
      </c>
      <c r="H2133">
        <v>934</v>
      </c>
      <c r="I2133" t="str">
        <f>TRIM(shipments[[#This Row],[Geography]])</f>
        <v>India</v>
      </c>
      <c r="J2133">
        <f>shipments[[#This Row],[Boxes]]*_xlfn.XLOOKUP(shipments[[#This Row],[Product]],products[Product], products[Cost per box])</f>
        <v>3595.9</v>
      </c>
    </row>
    <row r="2134" spans="3:10" x14ac:dyDescent="0.3">
      <c r="C2134" t="s">
        <v>66</v>
      </c>
      <c r="D2134" t="s">
        <v>111</v>
      </c>
      <c r="E2134" t="s">
        <v>33</v>
      </c>
      <c r="F2134" s="7">
        <v>44727</v>
      </c>
      <c r="G2134" s="4">
        <v>6552</v>
      </c>
      <c r="H2134">
        <v>85</v>
      </c>
      <c r="I2134" t="str">
        <f>TRIM(shipments[[#This Row],[Geography]])</f>
        <v>New Zealand</v>
      </c>
      <c r="J2134">
        <f>shipments[[#This Row],[Boxes]]*_xlfn.XLOOKUP(shipments[[#This Row],[Product]],products[Product], products[Cost per box])</f>
        <v>225.25</v>
      </c>
    </row>
    <row r="2135" spans="3:10" x14ac:dyDescent="0.3">
      <c r="C2135" t="s">
        <v>71</v>
      </c>
      <c r="D2135" t="s">
        <v>99</v>
      </c>
      <c r="E2135" t="s">
        <v>21</v>
      </c>
      <c r="F2135" s="7">
        <v>44655</v>
      </c>
      <c r="G2135" s="4">
        <v>1652</v>
      </c>
      <c r="H2135">
        <v>437</v>
      </c>
      <c r="I2135" t="str">
        <f>TRIM(shipments[[#This Row],[Geography]])</f>
        <v>India</v>
      </c>
      <c r="J2135">
        <f>shipments[[#This Row],[Boxes]]*_xlfn.XLOOKUP(shipments[[#This Row],[Product]],products[Product], products[Cost per box])</f>
        <v>3592.1400000000003</v>
      </c>
    </row>
    <row r="2136" spans="3:10" x14ac:dyDescent="0.3">
      <c r="C2136" t="s">
        <v>70</v>
      </c>
      <c r="D2136" t="s">
        <v>37</v>
      </c>
      <c r="E2136" t="s">
        <v>14</v>
      </c>
      <c r="F2136" s="7">
        <v>45019</v>
      </c>
      <c r="G2136" s="4">
        <v>2926</v>
      </c>
      <c r="H2136">
        <v>173</v>
      </c>
      <c r="I2136" t="str">
        <f>TRIM(shipments[[#This Row],[Geography]])</f>
        <v>New Zealand</v>
      </c>
      <c r="J2136">
        <f>shipments[[#This Row],[Boxes]]*_xlfn.XLOOKUP(shipments[[#This Row],[Product]],products[Product], products[Cost per box])</f>
        <v>1294.04</v>
      </c>
    </row>
    <row r="2137" spans="3:10" x14ac:dyDescent="0.3">
      <c r="C2137" t="s">
        <v>68</v>
      </c>
      <c r="D2137" t="s">
        <v>36</v>
      </c>
      <c r="E2137" t="s">
        <v>33</v>
      </c>
      <c r="F2137" s="7">
        <v>44977</v>
      </c>
      <c r="G2137" s="4">
        <v>3388</v>
      </c>
      <c r="H2137">
        <v>626</v>
      </c>
      <c r="I2137" t="str">
        <f>TRIM(shipments[[#This Row],[Geography]])</f>
        <v>Canada</v>
      </c>
      <c r="J2137">
        <f>shipments[[#This Row],[Boxes]]*_xlfn.XLOOKUP(shipments[[#This Row],[Product]],products[Product], products[Cost per box])</f>
        <v>1658.8999999999999</v>
      </c>
    </row>
    <row r="2138" spans="3:10" x14ac:dyDescent="0.3">
      <c r="C2138" t="s">
        <v>64</v>
      </c>
      <c r="D2138" t="s">
        <v>36</v>
      </c>
      <c r="E2138" t="s">
        <v>19</v>
      </c>
      <c r="F2138" s="7">
        <v>45090</v>
      </c>
      <c r="G2138" s="4">
        <v>6965</v>
      </c>
      <c r="H2138">
        <v>487</v>
      </c>
      <c r="I2138" t="str">
        <f>TRIM(shipments[[#This Row],[Geography]])</f>
        <v>Canada</v>
      </c>
      <c r="J2138">
        <f>shipments[[#This Row],[Boxes]]*_xlfn.XLOOKUP(shipments[[#This Row],[Product]],products[Product], products[Cost per box])</f>
        <v>3764.51</v>
      </c>
    </row>
    <row r="2139" spans="3:10" x14ac:dyDescent="0.3">
      <c r="C2139" t="s">
        <v>10</v>
      </c>
      <c r="D2139" t="s">
        <v>109</v>
      </c>
      <c r="E2139" t="s">
        <v>28</v>
      </c>
      <c r="F2139" s="7">
        <v>44780</v>
      </c>
      <c r="G2139" s="4">
        <v>5383</v>
      </c>
      <c r="H2139">
        <v>750</v>
      </c>
      <c r="I2139" t="str">
        <f>TRIM(shipments[[#This Row],[Geography]])</f>
        <v>India</v>
      </c>
      <c r="J2139">
        <f>shipments[[#This Row],[Boxes]]*_xlfn.XLOOKUP(shipments[[#This Row],[Product]],products[Product], products[Cost per box])</f>
        <v>6322.5</v>
      </c>
    </row>
    <row r="2140" spans="3:10" x14ac:dyDescent="0.3">
      <c r="C2140" t="s">
        <v>75</v>
      </c>
      <c r="D2140" t="s">
        <v>100</v>
      </c>
      <c r="E2140" t="s">
        <v>25</v>
      </c>
      <c r="F2140" s="7">
        <v>44853</v>
      </c>
      <c r="G2140" s="4">
        <v>3171</v>
      </c>
      <c r="H2140">
        <v>377</v>
      </c>
      <c r="I2140" t="str">
        <f>TRIM(shipments[[#This Row],[Geography]])</f>
        <v>India</v>
      </c>
      <c r="J2140">
        <f>shipments[[#This Row],[Boxes]]*_xlfn.XLOOKUP(shipments[[#This Row],[Product]],products[Product], products[Cost per box])</f>
        <v>2424.1099999999997</v>
      </c>
    </row>
    <row r="2141" spans="3:10" x14ac:dyDescent="0.3">
      <c r="C2141" t="s">
        <v>5</v>
      </c>
      <c r="D2141" t="s">
        <v>34</v>
      </c>
      <c r="E2141" t="s">
        <v>22</v>
      </c>
      <c r="F2141" s="7">
        <v>45100</v>
      </c>
      <c r="G2141" s="4">
        <v>8351</v>
      </c>
      <c r="H2141">
        <v>164</v>
      </c>
      <c r="I2141" t="str">
        <f>TRIM(shipments[[#This Row],[Geography]])</f>
        <v>India</v>
      </c>
      <c r="J2141">
        <f>shipments[[#This Row],[Boxes]]*_xlfn.XLOOKUP(shipments[[#This Row],[Product]],products[Product], products[Cost per box])</f>
        <v>1677.72</v>
      </c>
    </row>
    <row r="2142" spans="3:10" x14ac:dyDescent="0.3">
      <c r="C2142" t="s">
        <v>66</v>
      </c>
      <c r="D2142" t="s">
        <v>34</v>
      </c>
      <c r="E2142" t="s">
        <v>18</v>
      </c>
      <c r="F2142" s="7">
        <v>44966</v>
      </c>
      <c r="G2142" s="4">
        <v>14777</v>
      </c>
      <c r="H2142">
        <v>343</v>
      </c>
      <c r="I2142" t="str">
        <f>TRIM(shipments[[#This Row],[Geography]])</f>
        <v>India</v>
      </c>
      <c r="J2142">
        <f>shipments[[#This Row],[Boxes]]*_xlfn.XLOOKUP(shipments[[#This Row],[Product]],products[Product], products[Cost per box])</f>
        <v>3409.4199999999996</v>
      </c>
    </row>
    <row r="2143" spans="3:10" x14ac:dyDescent="0.3">
      <c r="C2143" t="s">
        <v>72</v>
      </c>
      <c r="D2143" t="s">
        <v>34</v>
      </c>
      <c r="E2143" t="s">
        <v>17</v>
      </c>
      <c r="F2143" s="7">
        <v>45159</v>
      </c>
      <c r="G2143" s="4">
        <v>6986</v>
      </c>
      <c r="H2143">
        <v>258</v>
      </c>
      <c r="I2143" t="str">
        <f>TRIM(shipments[[#This Row],[Geography]])</f>
        <v>India</v>
      </c>
      <c r="J2143">
        <f>shipments[[#This Row],[Boxes]]*_xlfn.XLOOKUP(shipments[[#This Row],[Product]],products[Product], products[Cost per box])</f>
        <v>1627.9799999999998</v>
      </c>
    </row>
    <row r="2144" spans="3:10" x14ac:dyDescent="0.3">
      <c r="C2144" t="s">
        <v>75</v>
      </c>
      <c r="D2144" t="s">
        <v>36</v>
      </c>
      <c r="E2144" t="s">
        <v>4</v>
      </c>
      <c r="F2144" s="7">
        <v>44953</v>
      </c>
      <c r="G2144" s="4">
        <v>4298</v>
      </c>
      <c r="H2144">
        <v>405</v>
      </c>
      <c r="I2144" t="str">
        <f>TRIM(shipments[[#This Row],[Geography]])</f>
        <v>Canada</v>
      </c>
      <c r="J2144">
        <f>shipments[[#This Row],[Boxes]]*_xlfn.XLOOKUP(shipments[[#This Row],[Product]],products[Product], products[Cost per box])</f>
        <v>2085.75</v>
      </c>
    </row>
    <row r="2145" spans="3:10" x14ac:dyDescent="0.3">
      <c r="C2145" t="s">
        <v>6</v>
      </c>
      <c r="D2145" t="s">
        <v>36</v>
      </c>
      <c r="E2145" t="s">
        <v>14</v>
      </c>
      <c r="F2145" s="7">
        <v>44937</v>
      </c>
      <c r="G2145" s="4">
        <v>7868</v>
      </c>
      <c r="H2145">
        <v>802</v>
      </c>
      <c r="I2145" t="str">
        <f>TRIM(shipments[[#This Row],[Geography]])</f>
        <v>Canada</v>
      </c>
      <c r="J2145">
        <f>shipments[[#This Row],[Boxes]]*_xlfn.XLOOKUP(shipments[[#This Row],[Product]],products[Product], products[Cost per box])</f>
        <v>5998.96</v>
      </c>
    </row>
    <row r="2146" spans="3:10" x14ac:dyDescent="0.3">
      <c r="C2146" t="s">
        <v>67</v>
      </c>
      <c r="D2146" t="s">
        <v>114</v>
      </c>
      <c r="E2146" t="s">
        <v>22</v>
      </c>
      <c r="F2146" s="7">
        <v>44697</v>
      </c>
      <c r="G2146" s="4">
        <v>4347</v>
      </c>
      <c r="H2146">
        <v>594</v>
      </c>
      <c r="I2146" t="str">
        <f>TRIM(shipments[[#This Row],[Geography]])</f>
        <v>Canada</v>
      </c>
      <c r="J2146">
        <f>shipments[[#This Row],[Boxes]]*_xlfn.XLOOKUP(shipments[[#This Row],[Product]],products[Product], products[Cost per box])</f>
        <v>6076.62</v>
      </c>
    </row>
    <row r="2147" spans="3:10" x14ac:dyDescent="0.3">
      <c r="C2147" t="s">
        <v>74</v>
      </c>
      <c r="D2147" t="s">
        <v>35</v>
      </c>
      <c r="E2147" t="s">
        <v>13</v>
      </c>
      <c r="F2147" s="7">
        <v>45090</v>
      </c>
      <c r="G2147" s="4">
        <v>4893</v>
      </c>
      <c r="H2147">
        <v>132</v>
      </c>
      <c r="I2147" t="str">
        <f>TRIM(shipments[[#This Row],[Geography]])</f>
        <v>USA</v>
      </c>
      <c r="J2147">
        <f>shipments[[#This Row],[Boxes]]*_xlfn.XLOOKUP(shipments[[#This Row],[Product]],products[Product], products[Cost per box])</f>
        <v>694.31999999999994</v>
      </c>
    </row>
    <row r="2148" spans="3:10" x14ac:dyDescent="0.3">
      <c r="C2148" t="s">
        <v>71</v>
      </c>
      <c r="D2148" t="s">
        <v>102</v>
      </c>
      <c r="E2148" t="s">
        <v>17</v>
      </c>
      <c r="F2148" s="7">
        <v>44857</v>
      </c>
      <c r="G2148" s="4">
        <v>5026</v>
      </c>
      <c r="H2148">
        <v>301</v>
      </c>
      <c r="I2148" t="str">
        <f>TRIM(shipments[[#This Row],[Geography]])</f>
        <v>New Zealand</v>
      </c>
      <c r="J2148">
        <f>shipments[[#This Row],[Boxes]]*_xlfn.XLOOKUP(shipments[[#This Row],[Product]],products[Product], products[Cost per box])</f>
        <v>1899.31</v>
      </c>
    </row>
    <row r="2149" spans="3:10" x14ac:dyDescent="0.3">
      <c r="C2149" t="s">
        <v>5</v>
      </c>
      <c r="D2149" t="s">
        <v>98</v>
      </c>
      <c r="E2149" t="s">
        <v>26</v>
      </c>
      <c r="F2149" s="7">
        <v>44846</v>
      </c>
      <c r="G2149" s="4">
        <v>1953</v>
      </c>
      <c r="H2149">
        <v>514</v>
      </c>
      <c r="I2149" t="str">
        <f>TRIM(shipments[[#This Row],[Geography]])</f>
        <v>UK</v>
      </c>
      <c r="J2149">
        <f>shipments[[#This Row],[Boxes]]*_xlfn.XLOOKUP(shipments[[#This Row],[Product]],products[Product], products[Cost per box])</f>
        <v>6378.74</v>
      </c>
    </row>
    <row r="2150" spans="3:10" x14ac:dyDescent="0.3">
      <c r="C2150" t="s">
        <v>3</v>
      </c>
      <c r="D2150" t="s">
        <v>34</v>
      </c>
      <c r="E2150" t="s">
        <v>13</v>
      </c>
      <c r="F2150" s="7">
        <v>44985</v>
      </c>
      <c r="G2150" s="4">
        <v>4487</v>
      </c>
      <c r="H2150">
        <v>415</v>
      </c>
      <c r="I2150" t="str">
        <f>TRIM(shipments[[#This Row],[Geography]])</f>
        <v>India</v>
      </c>
      <c r="J2150">
        <f>shipments[[#This Row],[Boxes]]*_xlfn.XLOOKUP(shipments[[#This Row],[Product]],products[Product], products[Cost per box])</f>
        <v>2182.9</v>
      </c>
    </row>
    <row r="2151" spans="3:10" x14ac:dyDescent="0.3">
      <c r="C2151" t="s">
        <v>6</v>
      </c>
      <c r="D2151" t="s">
        <v>34</v>
      </c>
      <c r="E2151" t="s">
        <v>30</v>
      </c>
      <c r="F2151" s="7">
        <v>44916</v>
      </c>
      <c r="G2151" s="4">
        <v>5229</v>
      </c>
      <c r="H2151">
        <v>320</v>
      </c>
      <c r="I2151" t="str">
        <f>TRIM(shipments[[#This Row],[Geography]])</f>
        <v>India</v>
      </c>
      <c r="J2151">
        <f>shipments[[#This Row],[Boxes]]*_xlfn.XLOOKUP(shipments[[#This Row],[Product]],products[Product], products[Cost per box])</f>
        <v>1612.8</v>
      </c>
    </row>
    <row r="2152" spans="3:10" x14ac:dyDescent="0.3">
      <c r="C2152" t="s">
        <v>74</v>
      </c>
      <c r="D2152" t="s">
        <v>36</v>
      </c>
      <c r="E2152" t="s">
        <v>29</v>
      </c>
      <c r="F2152" s="7">
        <v>44952</v>
      </c>
      <c r="G2152" s="4">
        <v>392</v>
      </c>
      <c r="H2152">
        <v>28</v>
      </c>
      <c r="I2152" t="str">
        <f>TRIM(shipments[[#This Row],[Geography]])</f>
        <v>Canada</v>
      </c>
      <c r="J2152">
        <f>shipments[[#This Row],[Boxes]]*_xlfn.XLOOKUP(shipments[[#This Row],[Product]],products[Product], products[Cost per box])</f>
        <v>190.4</v>
      </c>
    </row>
    <row r="2153" spans="3:10" x14ac:dyDescent="0.3">
      <c r="C2153" t="s">
        <v>72</v>
      </c>
      <c r="D2153" t="s">
        <v>38</v>
      </c>
      <c r="E2153" t="s">
        <v>16</v>
      </c>
      <c r="F2153" s="7">
        <v>45093</v>
      </c>
      <c r="G2153" s="4"/>
      <c r="H2153">
        <v>355</v>
      </c>
      <c r="I2153" t="str">
        <f>TRIM(shipments[[#This Row],[Geography]])</f>
        <v>Australia</v>
      </c>
      <c r="J2153">
        <f>shipments[[#This Row],[Boxes]]*_xlfn.XLOOKUP(shipments[[#This Row],[Product]],products[Product], products[Cost per box])</f>
        <v>2030.6</v>
      </c>
    </row>
    <row r="2154" spans="3:10" x14ac:dyDescent="0.3">
      <c r="C2154" t="s">
        <v>67</v>
      </c>
      <c r="D2154" t="s">
        <v>99</v>
      </c>
      <c r="E2154" t="s">
        <v>21</v>
      </c>
      <c r="F2154" s="7">
        <v>44757</v>
      </c>
      <c r="G2154" s="4">
        <v>812</v>
      </c>
      <c r="H2154">
        <v>473</v>
      </c>
      <c r="I2154" t="str">
        <f>TRIM(shipments[[#This Row],[Geography]])</f>
        <v>India</v>
      </c>
      <c r="J2154">
        <f>shipments[[#This Row],[Boxes]]*_xlfn.XLOOKUP(shipments[[#This Row],[Product]],products[Product], products[Cost per box])</f>
        <v>3888.0600000000004</v>
      </c>
    </row>
    <row r="2155" spans="3:10" x14ac:dyDescent="0.3">
      <c r="C2155" t="s">
        <v>64</v>
      </c>
      <c r="D2155" t="s">
        <v>104</v>
      </c>
      <c r="E2155" t="s">
        <v>15</v>
      </c>
      <c r="F2155" s="7">
        <v>44905</v>
      </c>
      <c r="G2155" s="4">
        <v>5369</v>
      </c>
      <c r="H2155">
        <v>690</v>
      </c>
      <c r="I2155" t="str">
        <f>TRIM(shipments[[#This Row],[Geography]])</f>
        <v>Australia</v>
      </c>
      <c r="J2155">
        <f>shipments[[#This Row],[Boxes]]*_xlfn.XLOOKUP(shipments[[#This Row],[Product]],products[Product], products[Cost per box])</f>
        <v>2656.5</v>
      </c>
    </row>
    <row r="2156" spans="3:10" x14ac:dyDescent="0.3">
      <c r="C2156" t="s">
        <v>7</v>
      </c>
      <c r="D2156" t="s">
        <v>39</v>
      </c>
      <c r="E2156" t="s">
        <v>33</v>
      </c>
      <c r="F2156" s="7">
        <v>45139</v>
      </c>
      <c r="G2156" s="4">
        <v>3038</v>
      </c>
      <c r="H2156">
        <v>94</v>
      </c>
      <c r="I2156" t="str">
        <f>TRIM(shipments[[#This Row],[Geography]])</f>
        <v>UK</v>
      </c>
      <c r="J2156">
        <f>shipments[[#This Row],[Boxes]]*_xlfn.XLOOKUP(shipments[[#This Row],[Product]],products[Product], products[Cost per box])</f>
        <v>249.1</v>
      </c>
    </row>
    <row r="2157" spans="3:10" x14ac:dyDescent="0.3">
      <c r="C2157" t="s">
        <v>91</v>
      </c>
      <c r="D2157" t="s">
        <v>34</v>
      </c>
      <c r="E2157" t="s">
        <v>31</v>
      </c>
      <c r="F2157" s="7">
        <v>45034</v>
      </c>
      <c r="G2157" s="4">
        <v>8946</v>
      </c>
      <c r="H2157">
        <v>1491</v>
      </c>
      <c r="I2157" t="str">
        <f>TRIM(shipments[[#This Row],[Geography]])</f>
        <v>India</v>
      </c>
      <c r="J2157">
        <f>shipments[[#This Row],[Boxes]]*_xlfn.XLOOKUP(shipments[[#This Row],[Product]],products[Product], products[Cost per box])</f>
        <v>4115.16</v>
      </c>
    </row>
    <row r="2158" spans="3:10" x14ac:dyDescent="0.3">
      <c r="C2158" t="s">
        <v>95</v>
      </c>
      <c r="D2158" t="s">
        <v>39</v>
      </c>
      <c r="E2158" t="s">
        <v>22</v>
      </c>
      <c r="F2158" s="7">
        <v>45000</v>
      </c>
      <c r="G2158" s="4">
        <v>15022</v>
      </c>
      <c r="H2158">
        <v>683</v>
      </c>
      <c r="I2158" t="str">
        <f>TRIM(shipments[[#This Row],[Geography]])</f>
        <v>UK</v>
      </c>
      <c r="J2158">
        <f>shipments[[#This Row],[Boxes]]*_xlfn.XLOOKUP(shipments[[#This Row],[Product]],products[Product], products[Cost per box])</f>
        <v>6987.09</v>
      </c>
    </row>
    <row r="2159" spans="3:10" x14ac:dyDescent="0.3">
      <c r="C2159" t="s">
        <v>93</v>
      </c>
      <c r="D2159" t="s">
        <v>105</v>
      </c>
      <c r="E2159" t="s">
        <v>27</v>
      </c>
      <c r="F2159" s="7">
        <v>44689</v>
      </c>
      <c r="G2159" s="4">
        <v>2639</v>
      </c>
      <c r="H2159">
        <v>21</v>
      </c>
      <c r="I2159" t="str">
        <f>TRIM(shipments[[#This Row],[Geography]])</f>
        <v>Canada</v>
      </c>
      <c r="J2159">
        <f>shipments[[#This Row],[Boxes]]*_xlfn.XLOOKUP(shipments[[#This Row],[Product]],products[Product], products[Cost per box])</f>
        <v>200.97</v>
      </c>
    </row>
    <row r="2160" spans="3:10" x14ac:dyDescent="0.3">
      <c r="C2160" t="s">
        <v>92</v>
      </c>
      <c r="D2160" t="s">
        <v>34</v>
      </c>
      <c r="E2160" t="s">
        <v>15</v>
      </c>
      <c r="F2160" s="7">
        <v>45026</v>
      </c>
      <c r="G2160" s="4">
        <v>10241</v>
      </c>
      <c r="H2160">
        <v>446</v>
      </c>
      <c r="I2160" t="str">
        <f>TRIM(shipments[[#This Row],[Geography]])</f>
        <v>India</v>
      </c>
      <c r="J2160">
        <f>shipments[[#This Row],[Boxes]]*_xlfn.XLOOKUP(shipments[[#This Row],[Product]],products[Product], products[Cost per box])</f>
        <v>1717.1000000000001</v>
      </c>
    </row>
    <row r="2161" spans="3:10" x14ac:dyDescent="0.3">
      <c r="C2161" t="s">
        <v>9</v>
      </c>
      <c r="D2161" t="s">
        <v>39</v>
      </c>
      <c r="E2161" t="s">
        <v>31</v>
      </c>
      <c r="F2161" s="7">
        <v>45082</v>
      </c>
      <c r="G2161" s="4">
        <v>1673</v>
      </c>
      <c r="H2161">
        <v>39</v>
      </c>
      <c r="I2161" t="str">
        <f>TRIM(shipments[[#This Row],[Geography]])</f>
        <v>UK</v>
      </c>
      <c r="J2161">
        <f>shipments[[#This Row],[Boxes]]*_xlfn.XLOOKUP(shipments[[#This Row],[Product]],products[Product], products[Cost per box])</f>
        <v>107.63999999999999</v>
      </c>
    </row>
    <row r="2162" spans="3:10" x14ac:dyDescent="0.3">
      <c r="C2162" t="s">
        <v>72</v>
      </c>
      <c r="D2162" t="s">
        <v>38</v>
      </c>
      <c r="E2162" t="s">
        <v>21</v>
      </c>
      <c r="F2162" s="7">
        <v>45016</v>
      </c>
      <c r="G2162" s="4">
        <v>9569</v>
      </c>
      <c r="H2162">
        <v>24</v>
      </c>
      <c r="I2162" t="str">
        <f>TRIM(shipments[[#This Row],[Geography]])</f>
        <v>Australia</v>
      </c>
      <c r="J2162">
        <f>shipments[[#This Row],[Boxes]]*_xlfn.XLOOKUP(shipments[[#This Row],[Product]],products[Product], products[Cost per box])</f>
        <v>197.28000000000003</v>
      </c>
    </row>
    <row r="2163" spans="3:10" x14ac:dyDescent="0.3">
      <c r="C2163" t="s">
        <v>7</v>
      </c>
      <c r="D2163" t="s">
        <v>34</v>
      </c>
      <c r="E2163" t="s">
        <v>27</v>
      </c>
      <c r="F2163" s="7">
        <v>44981</v>
      </c>
      <c r="G2163" s="4">
        <v>574</v>
      </c>
      <c r="H2163">
        <v>20</v>
      </c>
      <c r="I2163" t="str">
        <f>TRIM(shipments[[#This Row],[Geography]])</f>
        <v>India</v>
      </c>
      <c r="J2163">
        <f>shipments[[#This Row],[Boxes]]*_xlfn.XLOOKUP(shipments[[#This Row],[Product]],products[Product], products[Cost per box])</f>
        <v>191.4</v>
      </c>
    </row>
    <row r="2164" spans="3:10" x14ac:dyDescent="0.3">
      <c r="C2164" t="s">
        <v>2</v>
      </c>
      <c r="D2164" t="s">
        <v>104</v>
      </c>
      <c r="E2164" t="s">
        <v>20</v>
      </c>
      <c r="F2164" s="7">
        <v>44911</v>
      </c>
      <c r="G2164" s="4">
        <v>469</v>
      </c>
      <c r="H2164">
        <v>546</v>
      </c>
      <c r="I2164" t="str">
        <f>TRIM(shipments[[#This Row],[Geography]])</f>
        <v>Australia</v>
      </c>
      <c r="J2164">
        <f>shipments[[#This Row],[Boxes]]*_xlfn.XLOOKUP(shipments[[#This Row],[Product]],products[Product], products[Cost per box])</f>
        <v>2009.2800000000002</v>
      </c>
    </row>
    <row r="2165" spans="3:10" x14ac:dyDescent="0.3">
      <c r="C2165" t="s">
        <v>71</v>
      </c>
      <c r="D2165" t="s">
        <v>38</v>
      </c>
      <c r="E2165" t="s">
        <v>18</v>
      </c>
      <c r="F2165" s="7">
        <v>45098</v>
      </c>
      <c r="G2165" s="4">
        <v>9632</v>
      </c>
      <c r="H2165">
        <v>567</v>
      </c>
      <c r="I2165" t="str">
        <f>TRIM(shipments[[#This Row],[Geography]])</f>
        <v>Australia</v>
      </c>
      <c r="J2165">
        <f>shipments[[#This Row],[Boxes]]*_xlfn.XLOOKUP(shipments[[#This Row],[Product]],products[Product], products[Cost per box])</f>
        <v>5635.98</v>
      </c>
    </row>
    <row r="2166" spans="3:10" x14ac:dyDescent="0.3">
      <c r="C2166" t="s">
        <v>6</v>
      </c>
      <c r="D2166" t="s">
        <v>104</v>
      </c>
      <c r="E2166" t="s">
        <v>22</v>
      </c>
      <c r="F2166" s="7">
        <v>44792</v>
      </c>
      <c r="G2166" s="4">
        <v>1582</v>
      </c>
      <c r="H2166">
        <v>479</v>
      </c>
      <c r="I2166" t="str">
        <f>TRIM(shipments[[#This Row],[Geography]])</f>
        <v>Australia</v>
      </c>
      <c r="J2166">
        <f>shipments[[#This Row],[Boxes]]*_xlfn.XLOOKUP(shipments[[#This Row],[Product]],products[Product], products[Cost per box])</f>
        <v>4900.17</v>
      </c>
    </row>
    <row r="2167" spans="3:10" x14ac:dyDescent="0.3">
      <c r="C2167" t="s">
        <v>8</v>
      </c>
      <c r="D2167" t="s">
        <v>103</v>
      </c>
      <c r="E2167" t="s">
        <v>21</v>
      </c>
      <c r="F2167" s="7">
        <v>44764</v>
      </c>
      <c r="G2167" s="4">
        <v>294</v>
      </c>
      <c r="H2167">
        <v>230</v>
      </c>
      <c r="I2167" t="str">
        <f>TRIM(shipments[[#This Row],[Geography]])</f>
        <v>Canada</v>
      </c>
      <c r="J2167">
        <f>shipments[[#This Row],[Boxes]]*_xlfn.XLOOKUP(shipments[[#This Row],[Product]],products[Product], products[Cost per box])</f>
        <v>1890.6000000000001</v>
      </c>
    </row>
    <row r="2168" spans="3:10" x14ac:dyDescent="0.3">
      <c r="C2168" t="s">
        <v>70</v>
      </c>
      <c r="D2168" t="s">
        <v>34</v>
      </c>
      <c r="E2168" t="s">
        <v>16</v>
      </c>
      <c r="F2168" s="7">
        <v>44881</v>
      </c>
      <c r="G2168" s="4">
        <v>10458</v>
      </c>
      <c r="H2168">
        <v>273</v>
      </c>
      <c r="I2168" t="str">
        <f>TRIM(shipments[[#This Row],[Geography]])</f>
        <v>India</v>
      </c>
      <c r="J2168">
        <f>shipments[[#This Row],[Boxes]]*_xlfn.XLOOKUP(shipments[[#This Row],[Product]],products[Product], products[Cost per box])</f>
        <v>1561.56</v>
      </c>
    </row>
    <row r="2169" spans="3:10" x14ac:dyDescent="0.3">
      <c r="C2169" t="s">
        <v>3</v>
      </c>
      <c r="D2169" t="s">
        <v>35</v>
      </c>
      <c r="E2169" t="s">
        <v>28</v>
      </c>
      <c r="F2169" s="7">
        <v>44807</v>
      </c>
      <c r="G2169" s="4">
        <v>1988</v>
      </c>
      <c r="H2169">
        <v>399</v>
      </c>
      <c r="I2169" t="str">
        <f>TRIM(shipments[[#This Row],[Geography]])</f>
        <v>USA</v>
      </c>
      <c r="J2169">
        <f>shipments[[#This Row],[Boxes]]*_xlfn.XLOOKUP(shipments[[#This Row],[Product]],products[Product], products[Cost per box])</f>
        <v>3363.5699999999997</v>
      </c>
    </row>
    <row r="2170" spans="3:10" x14ac:dyDescent="0.3">
      <c r="C2170" t="s">
        <v>9</v>
      </c>
      <c r="D2170" t="s">
        <v>107</v>
      </c>
      <c r="E2170" t="s">
        <v>31</v>
      </c>
      <c r="F2170" s="7">
        <v>44744</v>
      </c>
      <c r="G2170" s="4">
        <v>1561</v>
      </c>
      <c r="H2170">
        <v>535</v>
      </c>
      <c r="I2170" t="str">
        <f>TRIM(shipments[[#This Row],[Geography]])</f>
        <v>UK</v>
      </c>
      <c r="J2170">
        <f>shipments[[#This Row],[Boxes]]*_xlfn.XLOOKUP(shipments[[#This Row],[Product]],products[Product], products[Cost per box])</f>
        <v>1476.6</v>
      </c>
    </row>
    <row r="2171" spans="3:10" x14ac:dyDescent="0.3">
      <c r="C2171" t="s">
        <v>10</v>
      </c>
      <c r="D2171" t="s">
        <v>37</v>
      </c>
      <c r="E2171" t="s">
        <v>21</v>
      </c>
      <c r="F2171" s="7">
        <v>45166</v>
      </c>
      <c r="G2171" s="4">
        <v>7721</v>
      </c>
      <c r="H2171">
        <v>387</v>
      </c>
      <c r="I2171" t="str">
        <f>TRIM(shipments[[#This Row],[Geography]])</f>
        <v>New Zealand</v>
      </c>
      <c r="J2171">
        <f>shipments[[#This Row],[Boxes]]*_xlfn.XLOOKUP(shipments[[#This Row],[Product]],products[Product], products[Cost per box])</f>
        <v>3181.1400000000003</v>
      </c>
    </row>
    <row r="2172" spans="3:10" x14ac:dyDescent="0.3">
      <c r="C2172" t="s">
        <v>67</v>
      </c>
      <c r="D2172" t="s">
        <v>39</v>
      </c>
      <c r="E2172" t="s">
        <v>21</v>
      </c>
      <c r="F2172" s="7">
        <v>44850</v>
      </c>
      <c r="G2172" s="4">
        <v>7679</v>
      </c>
      <c r="H2172">
        <v>147</v>
      </c>
      <c r="I2172" t="str">
        <f>TRIM(shipments[[#This Row],[Geography]])</f>
        <v>UK</v>
      </c>
      <c r="J2172">
        <f>shipments[[#This Row],[Boxes]]*_xlfn.XLOOKUP(shipments[[#This Row],[Product]],products[Product], products[Cost per box])</f>
        <v>1208.3400000000001</v>
      </c>
    </row>
    <row r="2173" spans="3:10" x14ac:dyDescent="0.3">
      <c r="C2173" t="s">
        <v>68</v>
      </c>
      <c r="D2173" t="s">
        <v>35</v>
      </c>
      <c r="E2173" t="s">
        <v>15</v>
      </c>
      <c r="F2173" s="7">
        <v>45159</v>
      </c>
      <c r="G2173" s="4">
        <v>7105</v>
      </c>
      <c r="H2173">
        <v>896</v>
      </c>
      <c r="I2173" t="str">
        <f>TRIM(shipments[[#This Row],[Geography]])</f>
        <v>USA</v>
      </c>
      <c r="J2173">
        <f>shipments[[#This Row],[Boxes]]*_xlfn.XLOOKUP(shipments[[#This Row],[Product]],products[Product], products[Cost per box])</f>
        <v>3449.6</v>
      </c>
    </row>
    <row r="2174" spans="3:10" x14ac:dyDescent="0.3">
      <c r="C2174" t="s">
        <v>2</v>
      </c>
      <c r="D2174" t="s">
        <v>39</v>
      </c>
      <c r="E2174" t="s">
        <v>16</v>
      </c>
      <c r="F2174" s="7">
        <v>44938</v>
      </c>
      <c r="G2174" s="4"/>
      <c r="H2174">
        <v>1006</v>
      </c>
      <c r="I2174" t="str">
        <f>TRIM(shipments[[#This Row],[Geography]])</f>
        <v>UK</v>
      </c>
      <c r="J2174">
        <f>shipments[[#This Row],[Boxes]]*_xlfn.XLOOKUP(shipments[[#This Row],[Product]],products[Product], products[Cost per box])</f>
        <v>5754.32</v>
      </c>
    </row>
    <row r="2175" spans="3:10" x14ac:dyDescent="0.3">
      <c r="C2175" t="s">
        <v>10</v>
      </c>
      <c r="D2175" t="s">
        <v>38</v>
      </c>
      <c r="E2175" t="s">
        <v>32</v>
      </c>
      <c r="F2175" s="7">
        <v>45058</v>
      </c>
      <c r="G2175" s="4">
        <v>12285</v>
      </c>
      <c r="H2175">
        <v>325</v>
      </c>
      <c r="I2175" t="str">
        <f>TRIM(shipments[[#This Row],[Geography]])</f>
        <v>Australia</v>
      </c>
      <c r="J2175">
        <f>shipments[[#This Row],[Boxes]]*_xlfn.XLOOKUP(shipments[[#This Row],[Product]],products[Product], products[Cost per box])</f>
        <v>1079</v>
      </c>
    </row>
    <row r="2176" spans="3:10" x14ac:dyDescent="0.3">
      <c r="C2176" t="s">
        <v>66</v>
      </c>
      <c r="D2176" t="s">
        <v>103</v>
      </c>
      <c r="E2176" t="s">
        <v>14</v>
      </c>
      <c r="F2176" s="7">
        <v>44736</v>
      </c>
      <c r="G2176" s="4">
        <v>2149</v>
      </c>
      <c r="H2176">
        <v>56</v>
      </c>
      <c r="I2176" t="str">
        <f>TRIM(shipments[[#This Row],[Geography]])</f>
        <v>Canada</v>
      </c>
      <c r="J2176">
        <f>shipments[[#This Row],[Boxes]]*_xlfn.XLOOKUP(shipments[[#This Row],[Product]],products[Product], products[Cost per box])</f>
        <v>418.88</v>
      </c>
    </row>
    <row r="2177" spans="3:10" x14ac:dyDescent="0.3">
      <c r="C2177" t="s">
        <v>71</v>
      </c>
      <c r="D2177" t="s">
        <v>37</v>
      </c>
      <c r="E2177" t="s">
        <v>28</v>
      </c>
      <c r="F2177" s="7">
        <v>45117</v>
      </c>
      <c r="G2177" s="4">
        <v>19117</v>
      </c>
      <c r="H2177">
        <v>430</v>
      </c>
      <c r="I2177" t="str">
        <f>TRIM(shipments[[#This Row],[Geography]])</f>
        <v>New Zealand</v>
      </c>
      <c r="J2177">
        <f>shipments[[#This Row],[Boxes]]*_xlfn.XLOOKUP(shipments[[#This Row],[Product]],products[Product], products[Cost per box])</f>
        <v>3624.9</v>
      </c>
    </row>
    <row r="2178" spans="3:10" x14ac:dyDescent="0.3">
      <c r="C2178" t="s">
        <v>72</v>
      </c>
      <c r="D2178" t="s">
        <v>100</v>
      </c>
      <c r="E2178" t="s">
        <v>26</v>
      </c>
      <c r="F2178" s="7">
        <v>44847</v>
      </c>
      <c r="G2178" s="4">
        <v>3248</v>
      </c>
      <c r="H2178">
        <v>554</v>
      </c>
      <c r="I2178" t="str">
        <f>TRIM(shipments[[#This Row],[Geography]])</f>
        <v>India</v>
      </c>
      <c r="J2178">
        <f>shipments[[#This Row],[Boxes]]*_xlfn.XLOOKUP(shipments[[#This Row],[Product]],products[Product], products[Cost per box])</f>
        <v>6875.14</v>
      </c>
    </row>
    <row r="2179" spans="3:10" x14ac:dyDescent="0.3">
      <c r="C2179" t="s">
        <v>8</v>
      </c>
      <c r="D2179" t="s">
        <v>105</v>
      </c>
      <c r="E2179" t="s">
        <v>14</v>
      </c>
      <c r="F2179" s="7">
        <v>44742</v>
      </c>
      <c r="G2179" s="4">
        <v>1008</v>
      </c>
      <c r="H2179">
        <v>239</v>
      </c>
      <c r="I2179" t="str">
        <f>TRIM(shipments[[#This Row],[Geography]])</f>
        <v>Canada</v>
      </c>
      <c r="J2179">
        <f>shipments[[#This Row],[Boxes]]*_xlfn.XLOOKUP(shipments[[#This Row],[Product]],products[Product], products[Cost per box])</f>
        <v>1787.72</v>
      </c>
    </row>
    <row r="2180" spans="3:10" x14ac:dyDescent="0.3">
      <c r="C2180" t="s">
        <v>9</v>
      </c>
      <c r="D2180" t="s">
        <v>38</v>
      </c>
      <c r="E2180" t="s">
        <v>27</v>
      </c>
      <c r="F2180" s="7">
        <v>44936</v>
      </c>
      <c r="G2180" s="4">
        <v>20748</v>
      </c>
      <c r="H2180">
        <v>278</v>
      </c>
      <c r="I2180" t="str">
        <f>TRIM(shipments[[#This Row],[Geography]])</f>
        <v>Australia</v>
      </c>
      <c r="J2180">
        <f>shipments[[#This Row],[Boxes]]*_xlfn.XLOOKUP(shipments[[#This Row],[Product]],products[Product], products[Cost per box])</f>
        <v>2660.46</v>
      </c>
    </row>
    <row r="2181" spans="3:10" x14ac:dyDescent="0.3">
      <c r="C2181" t="s">
        <v>68</v>
      </c>
      <c r="D2181" t="s">
        <v>35</v>
      </c>
      <c r="E2181" t="s">
        <v>25</v>
      </c>
      <c r="F2181" s="7">
        <v>45170</v>
      </c>
      <c r="G2181" s="4">
        <v>448</v>
      </c>
      <c r="H2181">
        <v>945</v>
      </c>
      <c r="I2181" t="str">
        <f>TRIM(shipments[[#This Row],[Geography]])</f>
        <v>USA</v>
      </c>
      <c r="J2181">
        <f>shipments[[#This Row],[Boxes]]*_xlfn.XLOOKUP(shipments[[#This Row],[Product]],products[Product], products[Cost per box])</f>
        <v>6076.3499999999995</v>
      </c>
    </row>
    <row r="2182" spans="3:10" x14ac:dyDescent="0.3">
      <c r="C2182" t="s">
        <v>64</v>
      </c>
      <c r="D2182" t="s">
        <v>36</v>
      </c>
      <c r="E2182" t="s">
        <v>29</v>
      </c>
      <c r="F2182" s="7">
        <v>45040</v>
      </c>
      <c r="G2182" s="4">
        <v>4018</v>
      </c>
      <c r="H2182">
        <v>752</v>
      </c>
      <c r="I2182" t="str">
        <f>TRIM(shipments[[#This Row],[Geography]])</f>
        <v>Canada</v>
      </c>
      <c r="J2182">
        <f>shipments[[#This Row],[Boxes]]*_xlfn.XLOOKUP(shipments[[#This Row],[Product]],products[Product], products[Cost per box])</f>
        <v>5113.5999999999995</v>
      </c>
    </row>
    <row r="2183" spans="3:10" x14ac:dyDescent="0.3">
      <c r="C2183" t="s">
        <v>70</v>
      </c>
      <c r="D2183" t="s">
        <v>106</v>
      </c>
      <c r="E2183" t="s">
        <v>4</v>
      </c>
      <c r="F2183" s="7">
        <v>44911</v>
      </c>
      <c r="G2183" s="4">
        <v>5194</v>
      </c>
      <c r="H2183">
        <v>121</v>
      </c>
      <c r="I2183" t="str">
        <f>TRIM(shipments[[#This Row],[Geography]])</f>
        <v>USA</v>
      </c>
      <c r="J2183">
        <f>shipments[[#This Row],[Boxes]]*_xlfn.XLOOKUP(shipments[[#This Row],[Product]],products[Product], products[Cost per box])</f>
        <v>623.15000000000009</v>
      </c>
    </row>
    <row r="2184" spans="3:10" x14ac:dyDescent="0.3">
      <c r="C2184" t="s">
        <v>8</v>
      </c>
      <c r="D2184" t="s">
        <v>34</v>
      </c>
      <c r="E2184" t="s">
        <v>23</v>
      </c>
      <c r="F2184" s="7">
        <v>44958</v>
      </c>
      <c r="G2184" s="4">
        <v>15736</v>
      </c>
      <c r="H2184">
        <v>820</v>
      </c>
      <c r="I2184" t="str">
        <f>TRIM(shipments[[#This Row],[Geography]])</f>
        <v>India</v>
      </c>
      <c r="J2184">
        <f>shipments[[#This Row],[Boxes]]*_xlfn.XLOOKUP(shipments[[#This Row],[Product]],products[Product], products[Cost per box])</f>
        <v>3886.8</v>
      </c>
    </row>
    <row r="2185" spans="3:10" x14ac:dyDescent="0.3">
      <c r="C2185" t="s">
        <v>92</v>
      </c>
      <c r="D2185" t="s">
        <v>38</v>
      </c>
      <c r="E2185" t="s">
        <v>16</v>
      </c>
      <c r="F2185" s="7">
        <v>45071</v>
      </c>
      <c r="G2185" s="4"/>
      <c r="H2185">
        <v>224</v>
      </c>
      <c r="I2185" t="str">
        <f>TRIM(shipments[[#This Row],[Geography]])</f>
        <v>Australia</v>
      </c>
      <c r="J2185">
        <f>shipments[[#This Row],[Boxes]]*_xlfn.XLOOKUP(shipments[[#This Row],[Product]],products[Product], products[Cost per box])</f>
        <v>1281.28</v>
      </c>
    </row>
    <row r="2186" spans="3:10" x14ac:dyDescent="0.3">
      <c r="C2186" t="s">
        <v>75</v>
      </c>
      <c r="D2186" t="s">
        <v>38</v>
      </c>
      <c r="E2186" t="s">
        <v>15</v>
      </c>
      <c r="F2186" s="7">
        <v>45142</v>
      </c>
      <c r="G2186" s="4">
        <v>5404</v>
      </c>
      <c r="H2186">
        <v>36</v>
      </c>
      <c r="I2186" t="str">
        <f>TRIM(shipments[[#This Row],[Geography]])</f>
        <v>Australia</v>
      </c>
      <c r="J2186">
        <f>shipments[[#This Row],[Boxes]]*_xlfn.XLOOKUP(shipments[[#This Row],[Product]],products[Product], products[Cost per box])</f>
        <v>138.6</v>
      </c>
    </row>
    <row r="2187" spans="3:10" x14ac:dyDescent="0.3">
      <c r="C2187" t="s">
        <v>93</v>
      </c>
      <c r="D2187" t="s">
        <v>39</v>
      </c>
      <c r="E2187" t="s">
        <v>21</v>
      </c>
      <c r="F2187" s="7">
        <v>45078</v>
      </c>
      <c r="G2187" s="4">
        <v>5376</v>
      </c>
      <c r="H2187">
        <v>562</v>
      </c>
      <c r="I2187" t="str">
        <f>TRIM(shipments[[#This Row],[Geography]])</f>
        <v>UK</v>
      </c>
      <c r="J2187">
        <f>shipments[[#This Row],[Boxes]]*_xlfn.XLOOKUP(shipments[[#This Row],[Product]],products[Product], products[Cost per box])</f>
        <v>4619.6400000000003</v>
      </c>
    </row>
    <row r="2188" spans="3:10" x14ac:dyDescent="0.3">
      <c r="C2188" t="s">
        <v>7</v>
      </c>
      <c r="D2188" t="s">
        <v>107</v>
      </c>
      <c r="E2188" t="s">
        <v>27</v>
      </c>
      <c r="F2188" s="7">
        <v>44696</v>
      </c>
      <c r="G2188" s="4">
        <v>4347</v>
      </c>
      <c r="H2188">
        <v>252</v>
      </c>
      <c r="I2188" t="str">
        <f>TRIM(shipments[[#This Row],[Geography]])</f>
        <v>UK</v>
      </c>
      <c r="J2188">
        <f>shipments[[#This Row],[Boxes]]*_xlfn.XLOOKUP(shipments[[#This Row],[Product]],products[Product], products[Cost per box])</f>
        <v>2411.64</v>
      </c>
    </row>
    <row r="2189" spans="3:10" x14ac:dyDescent="0.3">
      <c r="C2189" t="s">
        <v>10</v>
      </c>
      <c r="D2189" t="s">
        <v>114</v>
      </c>
      <c r="E2189" t="s">
        <v>19</v>
      </c>
      <c r="F2189" s="7">
        <v>44811</v>
      </c>
      <c r="G2189" s="4">
        <v>5460</v>
      </c>
      <c r="H2189">
        <v>275</v>
      </c>
      <c r="I2189" t="str">
        <f>TRIM(shipments[[#This Row],[Geography]])</f>
        <v>Canada</v>
      </c>
      <c r="J2189">
        <f>shipments[[#This Row],[Boxes]]*_xlfn.XLOOKUP(shipments[[#This Row],[Product]],products[Product], products[Cost per box])</f>
        <v>2125.75</v>
      </c>
    </row>
    <row r="2190" spans="3:10" x14ac:dyDescent="0.3">
      <c r="C2190" t="s">
        <v>75</v>
      </c>
      <c r="D2190" t="s">
        <v>36</v>
      </c>
      <c r="E2190" t="s">
        <v>29</v>
      </c>
      <c r="F2190" s="7">
        <v>44972</v>
      </c>
      <c r="G2190" s="4">
        <v>4214</v>
      </c>
      <c r="H2190">
        <v>469</v>
      </c>
      <c r="I2190" t="str">
        <f>TRIM(shipments[[#This Row],[Geography]])</f>
        <v>Canada</v>
      </c>
      <c r="J2190">
        <f>shipments[[#This Row],[Boxes]]*_xlfn.XLOOKUP(shipments[[#This Row],[Product]],products[Product], products[Cost per box])</f>
        <v>3189.2</v>
      </c>
    </row>
    <row r="2191" spans="3:10" x14ac:dyDescent="0.3">
      <c r="C2191" t="s">
        <v>70</v>
      </c>
      <c r="D2191" t="s">
        <v>34</v>
      </c>
      <c r="E2191" t="s">
        <v>25</v>
      </c>
      <c r="F2191" s="7">
        <v>45002</v>
      </c>
      <c r="G2191" s="4">
        <v>6027</v>
      </c>
      <c r="H2191">
        <v>355</v>
      </c>
      <c r="I2191" t="str">
        <f>TRIM(shipments[[#This Row],[Geography]])</f>
        <v>India</v>
      </c>
      <c r="J2191">
        <f>shipments[[#This Row],[Boxes]]*_xlfn.XLOOKUP(shipments[[#This Row],[Product]],products[Product], products[Cost per box])</f>
        <v>2282.65</v>
      </c>
    </row>
    <row r="2192" spans="3:10" x14ac:dyDescent="0.3">
      <c r="C2192" t="s">
        <v>66</v>
      </c>
      <c r="D2192" t="s">
        <v>37</v>
      </c>
      <c r="E2192" t="s">
        <v>30</v>
      </c>
      <c r="F2192" s="7">
        <v>45033</v>
      </c>
      <c r="G2192" s="4">
        <v>4389</v>
      </c>
      <c r="H2192">
        <v>411</v>
      </c>
      <c r="I2192" t="str">
        <f>TRIM(shipments[[#This Row],[Geography]])</f>
        <v>New Zealand</v>
      </c>
      <c r="J2192">
        <f>shipments[[#This Row],[Boxes]]*_xlfn.XLOOKUP(shipments[[#This Row],[Product]],products[Product], products[Cost per box])</f>
        <v>2071.44</v>
      </c>
    </row>
    <row r="2193" spans="3:10" x14ac:dyDescent="0.3">
      <c r="C2193" t="s">
        <v>65</v>
      </c>
      <c r="D2193" t="s">
        <v>38</v>
      </c>
      <c r="E2193" t="s">
        <v>25</v>
      </c>
      <c r="F2193" s="7">
        <v>45096</v>
      </c>
      <c r="G2193" s="4">
        <v>2373</v>
      </c>
      <c r="H2193">
        <v>731</v>
      </c>
      <c r="I2193" t="str">
        <f>TRIM(shipments[[#This Row],[Geography]])</f>
        <v>Australia</v>
      </c>
      <c r="J2193">
        <f>shipments[[#This Row],[Boxes]]*_xlfn.XLOOKUP(shipments[[#This Row],[Product]],products[Product], products[Cost per box])</f>
        <v>4700.33</v>
      </c>
    </row>
    <row r="2194" spans="3:10" x14ac:dyDescent="0.3">
      <c r="C2194" t="s">
        <v>65</v>
      </c>
      <c r="D2194" t="s">
        <v>37</v>
      </c>
      <c r="E2194" t="s">
        <v>16</v>
      </c>
      <c r="F2194" s="7">
        <v>45134</v>
      </c>
      <c r="G2194" s="4">
        <v>1659</v>
      </c>
      <c r="H2194">
        <v>62</v>
      </c>
      <c r="I2194" t="str">
        <f>TRIM(shipments[[#This Row],[Geography]])</f>
        <v>New Zealand</v>
      </c>
      <c r="J2194">
        <f>shipments[[#This Row],[Boxes]]*_xlfn.XLOOKUP(shipments[[#This Row],[Product]],products[Product], products[Cost per box])</f>
        <v>354.64</v>
      </c>
    </row>
    <row r="2195" spans="3:10" x14ac:dyDescent="0.3">
      <c r="C2195" t="s">
        <v>67</v>
      </c>
      <c r="D2195" t="s">
        <v>39</v>
      </c>
      <c r="E2195" t="s">
        <v>16</v>
      </c>
      <c r="F2195" s="7">
        <v>45040</v>
      </c>
      <c r="G2195" s="4">
        <v>4347</v>
      </c>
      <c r="H2195">
        <v>189</v>
      </c>
      <c r="I2195" t="str">
        <f>TRIM(shipments[[#This Row],[Geography]])</f>
        <v>UK</v>
      </c>
      <c r="J2195">
        <f>shipments[[#This Row],[Boxes]]*_xlfn.XLOOKUP(shipments[[#This Row],[Product]],products[Product], products[Cost per box])</f>
        <v>1081.08</v>
      </c>
    </row>
    <row r="2196" spans="3:10" x14ac:dyDescent="0.3">
      <c r="C2196" t="s">
        <v>67</v>
      </c>
      <c r="D2196" t="s">
        <v>34</v>
      </c>
      <c r="E2196" t="s">
        <v>30</v>
      </c>
      <c r="F2196" s="7">
        <v>44875</v>
      </c>
      <c r="G2196" s="4"/>
      <c r="H2196">
        <v>189</v>
      </c>
      <c r="I2196" t="str">
        <f>TRIM(shipments[[#This Row],[Geography]])</f>
        <v>India</v>
      </c>
      <c r="J2196">
        <f>shipments[[#This Row],[Boxes]]*_xlfn.XLOOKUP(shipments[[#This Row],[Product]],products[Product], products[Cost per box])</f>
        <v>952.56000000000006</v>
      </c>
    </row>
    <row r="2197" spans="3:10" x14ac:dyDescent="0.3">
      <c r="C2197" t="s">
        <v>64</v>
      </c>
      <c r="D2197" t="s">
        <v>35</v>
      </c>
      <c r="E2197" t="s">
        <v>19</v>
      </c>
      <c r="F2197" s="7">
        <v>44998</v>
      </c>
      <c r="G2197" s="4">
        <v>4536</v>
      </c>
      <c r="H2197">
        <v>166</v>
      </c>
      <c r="I2197" t="str">
        <f>TRIM(shipments[[#This Row],[Geography]])</f>
        <v>USA</v>
      </c>
      <c r="J2197">
        <f>shipments[[#This Row],[Boxes]]*_xlfn.XLOOKUP(shipments[[#This Row],[Product]],products[Product], products[Cost per box])</f>
        <v>1283.18</v>
      </c>
    </row>
    <row r="2198" spans="3:10" x14ac:dyDescent="0.3">
      <c r="C2198" t="s">
        <v>67</v>
      </c>
      <c r="D2198" t="s">
        <v>109</v>
      </c>
      <c r="E2198" t="s">
        <v>17</v>
      </c>
      <c r="F2198" s="7">
        <v>44870</v>
      </c>
      <c r="G2198" s="4">
        <v>4361</v>
      </c>
      <c r="H2198">
        <v>163</v>
      </c>
      <c r="I2198" t="str">
        <f>TRIM(shipments[[#This Row],[Geography]])</f>
        <v>India</v>
      </c>
      <c r="J2198">
        <f>shipments[[#This Row],[Boxes]]*_xlfn.XLOOKUP(shipments[[#This Row],[Product]],products[Product], products[Cost per box])</f>
        <v>1028.53</v>
      </c>
    </row>
    <row r="2199" spans="3:10" x14ac:dyDescent="0.3">
      <c r="C2199" t="s">
        <v>6</v>
      </c>
      <c r="D2199" t="s">
        <v>36</v>
      </c>
      <c r="E2199" t="s">
        <v>4</v>
      </c>
      <c r="F2199" s="7">
        <v>45153</v>
      </c>
      <c r="G2199" s="4">
        <v>112</v>
      </c>
      <c r="H2199">
        <v>4</v>
      </c>
      <c r="I2199" t="str">
        <f>TRIM(shipments[[#This Row],[Geography]])</f>
        <v>Canada</v>
      </c>
      <c r="J2199">
        <f>shipments[[#This Row],[Boxes]]*_xlfn.XLOOKUP(shipments[[#This Row],[Product]],products[Product], products[Cost per box])</f>
        <v>20.6</v>
      </c>
    </row>
    <row r="2200" spans="3:10" x14ac:dyDescent="0.3">
      <c r="C2200" t="s">
        <v>94</v>
      </c>
      <c r="D2200" t="s">
        <v>36</v>
      </c>
      <c r="E2200" t="s">
        <v>21</v>
      </c>
      <c r="F2200" s="7">
        <v>44959</v>
      </c>
      <c r="G2200" s="4">
        <v>6538</v>
      </c>
      <c r="H2200">
        <v>335</v>
      </c>
      <c r="I2200" t="str">
        <f>TRIM(shipments[[#This Row],[Geography]])</f>
        <v>Canada</v>
      </c>
      <c r="J2200">
        <f>shipments[[#This Row],[Boxes]]*_xlfn.XLOOKUP(shipments[[#This Row],[Product]],products[Product], products[Cost per box])</f>
        <v>2753.7000000000003</v>
      </c>
    </row>
    <row r="2201" spans="3:10" x14ac:dyDescent="0.3">
      <c r="C2201" t="s">
        <v>68</v>
      </c>
      <c r="D2201" t="s">
        <v>35</v>
      </c>
      <c r="E2201" t="s">
        <v>29</v>
      </c>
      <c r="F2201" s="7">
        <v>45153</v>
      </c>
      <c r="G2201" s="4">
        <v>4466</v>
      </c>
      <c r="H2201">
        <v>559</v>
      </c>
      <c r="I2201" t="str">
        <f>TRIM(shipments[[#This Row],[Geography]])</f>
        <v>USA</v>
      </c>
      <c r="J2201">
        <f>shipments[[#This Row],[Boxes]]*_xlfn.XLOOKUP(shipments[[#This Row],[Product]],products[Product], products[Cost per box])</f>
        <v>3801.2</v>
      </c>
    </row>
    <row r="2202" spans="3:10" x14ac:dyDescent="0.3">
      <c r="C2202" t="s">
        <v>72</v>
      </c>
      <c r="D2202" t="s">
        <v>38</v>
      </c>
      <c r="E2202" t="s">
        <v>16</v>
      </c>
      <c r="F2202" s="7">
        <v>44680</v>
      </c>
      <c r="G2202" s="4">
        <v>5047</v>
      </c>
      <c r="H2202">
        <v>337</v>
      </c>
      <c r="I2202" t="str">
        <f>TRIM(shipments[[#This Row],[Geography]])</f>
        <v>Australia</v>
      </c>
      <c r="J2202">
        <f>shipments[[#This Row],[Boxes]]*_xlfn.XLOOKUP(shipments[[#This Row],[Product]],products[Product], products[Cost per box])</f>
        <v>1927.6399999999999</v>
      </c>
    </row>
    <row r="2203" spans="3:10" x14ac:dyDescent="0.3">
      <c r="C2203" t="s">
        <v>75</v>
      </c>
      <c r="D2203" t="s">
        <v>34</v>
      </c>
      <c r="E2203" t="s">
        <v>31</v>
      </c>
      <c r="F2203" s="7">
        <v>45138</v>
      </c>
      <c r="G2203" s="4">
        <v>9583</v>
      </c>
      <c r="H2203">
        <v>799</v>
      </c>
      <c r="I2203" t="str">
        <f>TRIM(shipments[[#This Row],[Geography]])</f>
        <v>India</v>
      </c>
      <c r="J2203">
        <f>shipments[[#This Row],[Boxes]]*_xlfn.XLOOKUP(shipments[[#This Row],[Product]],products[Product], products[Cost per box])</f>
        <v>2205.2399999999998</v>
      </c>
    </row>
    <row r="2204" spans="3:10" x14ac:dyDescent="0.3">
      <c r="C2204" t="s">
        <v>72</v>
      </c>
      <c r="D2204" t="s">
        <v>36</v>
      </c>
      <c r="E2204" t="s">
        <v>32</v>
      </c>
      <c r="F2204" s="7">
        <v>45106</v>
      </c>
      <c r="G2204" s="4">
        <v>3479</v>
      </c>
      <c r="H2204">
        <v>889</v>
      </c>
      <c r="I2204" t="str">
        <f>TRIM(shipments[[#This Row],[Geography]])</f>
        <v>Canada</v>
      </c>
      <c r="J2204">
        <f>shipments[[#This Row],[Boxes]]*_xlfn.XLOOKUP(shipments[[#This Row],[Product]],products[Product], products[Cost per box])</f>
        <v>2951.48</v>
      </c>
    </row>
    <row r="2205" spans="3:10" x14ac:dyDescent="0.3">
      <c r="C2205" t="s">
        <v>7</v>
      </c>
      <c r="D2205" t="s">
        <v>36</v>
      </c>
      <c r="E2205" t="s">
        <v>13</v>
      </c>
      <c r="F2205" s="7">
        <v>44742</v>
      </c>
      <c r="G2205" s="4">
        <v>2618</v>
      </c>
      <c r="H2205">
        <v>83</v>
      </c>
      <c r="I2205" t="str">
        <f>TRIM(shipments[[#This Row],[Geography]])</f>
        <v>Canada</v>
      </c>
      <c r="J2205">
        <f>shipments[[#This Row],[Boxes]]*_xlfn.XLOOKUP(shipments[[#This Row],[Product]],products[Product], products[Cost per box])</f>
        <v>436.58</v>
      </c>
    </row>
    <row r="2206" spans="3:10" x14ac:dyDescent="0.3">
      <c r="C2206" t="s">
        <v>68</v>
      </c>
      <c r="D2206" t="s">
        <v>98</v>
      </c>
      <c r="E2206" t="s">
        <v>15</v>
      </c>
      <c r="F2206" s="7">
        <v>44706</v>
      </c>
      <c r="G2206" s="4"/>
      <c r="H2206">
        <v>779</v>
      </c>
      <c r="I2206" t="str">
        <f>TRIM(shipments[[#This Row],[Geography]])</f>
        <v>UK</v>
      </c>
      <c r="J2206">
        <f>shipments[[#This Row],[Boxes]]*_xlfn.XLOOKUP(shipments[[#This Row],[Product]],products[Product], products[Cost per box])</f>
        <v>2999.15</v>
      </c>
    </row>
    <row r="2207" spans="3:10" x14ac:dyDescent="0.3">
      <c r="C2207" t="s">
        <v>3</v>
      </c>
      <c r="D2207" t="s">
        <v>39</v>
      </c>
      <c r="E2207" t="s">
        <v>15</v>
      </c>
      <c r="F2207" s="7">
        <v>45147</v>
      </c>
      <c r="G2207" s="4">
        <v>14098</v>
      </c>
      <c r="H2207">
        <v>133</v>
      </c>
      <c r="I2207" t="str">
        <f>TRIM(shipments[[#This Row],[Geography]])</f>
        <v>UK</v>
      </c>
      <c r="J2207">
        <f>shipments[[#This Row],[Boxes]]*_xlfn.XLOOKUP(shipments[[#This Row],[Product]],products[Product], products[Cost per box])</f>
        <v>512.05000000000007</v>
      </c>
    </row>
    <row r="2208" spans="3:10" x14ac:dyDescent="0.3">
      <c r="C2208" t="s">
        <v>74</v>
      </c>
      <c r="D2208" t="s">
        <v>100</v>
      </c>
      <c r="E2208" t="s">
        <v>20</v>
      </c>
      <c r="F2208" s="7">
        <v>44846</v>
      </c>
      <c r="G2208" s="4">
        <v>4550</v>
      </c>
      <c r="H2208">
        <v>107</v>
      </c>
      <c r="I2208" t="str">
        <f>TRIM(shipments[[#This Row],[Geography]])</f>
        <v>India</v>
      </c>
      <c r="J2208">
        <f>shipments[[#This Row],[Boxes]]*_xlfn.XLOOKUP(shipments[[#This Row],[Product]],products[Product], products[Cost per box])</f>
        <v>393.76</v>
      </c>
    </row>
    <row r="2209" spans="3:10" x14ac:dyDescent="0.3">
      <c r="C2209" t="s">
        <v>66</v>
      </c>
      <c r="D2209" t="s">
        <v>38</v>
      </c>
      <c r="E2209" t="s">
        <v>25</v>
      </c>
      <c r="F2209" s="7">
        <v>45162</v>
      </c>
      <c r="G2209" s="4">
        <v>476</v>
      </c>
      <c r="H2209">
        <v>215</v>
      </c>
      <c r="I2209" t="str">
        <f>TRIM(shipments[[#This Row],[Geography]])</f>
        <v>Australia</v>
      </c>
      <c r="J2209">
        <f>shipments[[#This Row],[Boxes]]*_xlfn.XLOOKUP(shipments[[#This Row],[Product]],products[Product], products[Cost per box])</f>
        <v>1382.45</v>
      </c>
    </row>
    <row r="2210" spans="3:10" x14ac:dyDescent="0.3">
      <c r="C2210" t="s">
        <v>70</v>
      </c>
      <c r="D2210" t="s">
        <v>35</v>
      </c>
      <c r="E2210" t="s">
        <v>32</v>
      </c>
      <c r="F2210" s="7">
        <v>45085</v>
      </c>
      <c r="G2210" s="4">
        <v>1309</v>
      </c>
      <c r="H2210">
        <v>57</v>
      </c>
      <c r="I2210" t="str">
        <f>TRIM(shipments[[#This Row],[Geography]])</f>
        <v>USA</v>
      </c>
      <c r="J2210">
        <f>shipments[[#This Row],[Boxes]]*_xlfn.XLOOKUP(shipments[[#This Row],[Product]],products[Product], products[Cost per box])</f>
        <v>189.23999999999998</v>
      </c>
    </row>
    <row r="2211" spans="3:10" x14ac:dyDescent="0.3">
      <c r="C2211" t="s">
        <v>70</v>
      </c>
      <c r="D2211" t="s">
        <v>36</v>
      </c>
      <c r="E2211" t="s">
        <v>4</v>
      </c>
      <c r="F2211" s="7">
        <v>45070</v>
      </c>
      <c r="G2211" s="4">
        <v>49</v>
      </c>
      <c r="H2211">
        <v>2</v>
      </c>
      <c r="I2211" t="str">
        <f>TRIM(shipments[[#This Row],[Geography]])</f>
        <v>Canada</v>
      </c>
      <c r="J2211">
        <f>shipments[[#This Row],[Boxes]]*_xlfn.XLOOKUP(shipments[[#This Row],[Product]],products[Product], products[Cost per box])</f>
        <v>10.3</v>
      </c>
    </row>
    <row r="2212" spans="3:10" x14ac:dyDescent="0.3">
      <c r="C2212" t="s">
        <v>70</v>
      </c>
      <c r="D2212" t="s">
        <v>111</v>
      </c>
      <c r="E2212" t="s">
        <v>31</v>
      </c>
      <c r="F2212" s="7">
        <v>44910</v>
      </c>
      <c r="G2212" s="4">
        <v>2345</v>
      </c>
      <c r="H2212">
        <v>543</v>
      </c>
      <c r="I2212" t="str">
        <f>TRIM(shipments[[#This Row],[Geography]])</f>
        <v>New Zealand</v>
      </c>
      <c r="J2212">
        <f>shipments[[#This Row],[Boxes]]*_xlfn.XLOOKUP(shipments[[#This Row],[Product]],products[Product], products[Cost per box])</f>
        <v>1498.6799999999998</v>
      </c>
    </row>
    <row r="2213" spans="3:10" x14ac:dyDescent="0.3">
      <c r="C2213" t="s">
        <v>70</v>
      </c>
      <c r="D2213" t="s">
        <v>106</v>
      </c>
      <c r="E2213" t="s">
        <v>29</v>
      </c>
      <c r="F2213" s="7">
        <v>44896</v>
      </c>
      <c r="G2213" s="4">
        <v>2408</v>
      </c>
      <c r="H2213">
        <v>316</v>
      </c>
      <c r="I2213" t="str">
        <f>TRIM(shipments[[#This Row],[Geography]])</f>
        <v>USA</v>
      </c>
      <c r="J2213">
        <f>shipments[[#This Row],[Boxes]]*_xlfn.XLOOKUP(shipments[[#This Row],[Product]],products[Product], products[Cost per box])</f>
        <v>2148.7999999999997</v>
      </c>
    </row>
    <row r="2214" spans="3:10" x14ac:dyDescent="0.3">
      <c r="C2214" t="s">
        <v>68</v>
      </c>
      <c r="D2214" t="s">
        <v>34</v>
      </c>
      <c r="E2214" t="s">
        <v>19</v>
      </c>
      <c r="F2214" s="7">
        <v>45077</v>
      </c>
      <c r="G2214" s="4">
        <v>1813</v>
      </c>
      <c r="H2214">
        <v>118</v>
      </c>
      <c r="I2214" t="str">
        <f>TRIM(shipments[[#This Row],[Geography]])</f>
        <v>India</v>
      </c>
      <c r="J2214">
        <f>shipments[[#This Row],[Boxes]]*_xlfn.XLOOKUP(shipments[[#This Row],[Product]],products[Product], products[Cost per box])</f>
        <v>912.1400000000001</v>
      </c>
    </row>
    <row r="2215" spans="3:10" x14ac:dyDescent="0.3">
      <c r="C2215" t="s">
        <v>68</v>
      </c>
      <c r="D2215" t="s">
        <v>101</v>
      </c>
      <c r="E2215" t="s">
        <v>4</v>
      </c>
      <c r="F2215" s="7">
        <v>44875</v>
      </c>
      <c r="G2215" s="4">
        <v>2205</v>
      </c>
      <c r="H2215">
        <v>22</v>
      </c>
      <c r="I2215" t="str">
        <f>TRIM(shipments[[#This Row],[Geography]])</f>
        <v>USA</v>
      </c>
      <c r="J2215">
        <f>shipments[[#This Row],[Boxes]]*_xlfn.XLOOKUP(shipments[[#This Row],[Product]],products[Product], products[Cost per box])</f>
        <v>113.30000000000001</v>
      </c>
    </row>
    <row r="2216" spans="3:10" x14ac:dyDescent="0.3">
      <c r="C2216" t="s">
        <v>67</v>
      </c>
      <c r="D2216" t="s">
        <v>37</v>
      </c>
      <c r="E2216" t="s">
        <v>23</v>
      </c>
      <c r="F2216" s="7">
        <v>45097</v>
      </c>
      <c r="G2216" s="4">
        <v>518</v>
      </c>
      <c r="H2216">
        <v>1398</v>
      </c>
      <c r="I2216" t="str">
        <f>TRIM(shipments[[#This Row],[Geography]])</f>
        <v>New Zealand</v>
      </c>
      <c r="J2216">
        <f>shipments[[#This Row],[Boxes]]*_xlfn.XLOOKUP(shipments[[#This Row],[Product]],products[Product], products[Cost per box])</f>
        <v>6626.52</v>
      </c>
    </row>
    <row r="2217" spans="3:10" x14ac:dyDescent="0.3">
      <c r="C2217" t="s">
        <v>69</v>
      </c>
      <c r="D2217" t="s">
        <v>105</v>
      </c>
      <c r="E2217" t="s">
        <v>22</v>
      </c>
      <c r="F2217" s="7">
        <v>44881</v>
      </c>
      <c r="G2217" s="4">
        <v>11767</v>
      </c>
      <c r="H2217">
        <v>645</v>
      </c>
      <c r="I2217" t="str">
        <f>TRIM(shipments[[#This Row],[Geography]])</f>
        <v>Canada</v>
      </c>
      <c r="J2217">
        <f>shipments[[#This Row],[Boxes]]*_xlfn.XLOOKUP(shipments[[#This Row],[Product]],products[Product], products[Cost per box])</f>
        <v>6598.35</v>
      </c>
    </row>
    <row r="2218" spans="3:10" x14ac:dyDescent="0.3">
      <c r="C2218" t="s">
        <v>75</v>
      </c>
      <c r="D2218" t="s">
        <v>104</v>
      </c>
      <c r="E2218" t="s">
        <v>28</v>
      </c>
      <c r="F2218" s="7">
        <v>44846</v>
      </c>
      <c r="G2218" s="4">
        <v>2016</v>
      </c>
      <c r="H2218">
        <v>268</v>
      </c>
      <c r="I2218" t="str">
        <f>TRIM(shipments[[#This Row],[Geography]])</f>
        <v>Australia</v>
      </c>
      <c r="J2218">
        <f>shipments[[#This Row],[Boxes]]*_xlfn.XLOOKUP(shipments[[#This Row],[Product]],products[Product], products[Cost per box])</f>
        <v>2259.2399999999998</v>
      </c>
    </row>
    <row r="2219" spans="3:10" x14ac:dyDescent="0.3">
      <c r="C2219" t="s">
        <v>94</v>
      </c>
      <c r="D2219" t="s">
        <v>36</v>
      </c>
      <c r="E2219" t="s">
        <v>20</v>
      </c>
      <c r="F2219" s="7">
        <v>45149</v>
      </c>
      <c r="G2219" s="4">
        <v>3346</v>
      </c>
      <c r="H2219">
        <v>372</v>
      </c>
      <c r="I2219" t="str">
        <f>TRIM(shipments[[#This Row],[Geography]])</f>
        <v>Canada</v>
      </c>
      <c r="J2219">
        <f>shipments[[#This Row],[Boxes]]*_xlfn.XLOOKUP(shipments[[#This Row],[Product]],products[Product], products[Cost per box])</f>
        <v>1368.96</v>
      </c>
    </row>
    <row r="2220" spans="3:10" x14ac:dyDescent="0.3">
      <c r="C2220" t="s">
        <v>6</v>
      </c>
      <c r="D2220" t="s">
        <v>38</v>
      </c>
      <c r="E2220" t="s">
        <v>31</v>
      </c>
      <c r="F2220" s="7">
        <v>44785</v>
      </c>
      <c r="G2220" s="4">
        <v>5894</v>
      </c>
      <c r="H2220">
        <v>147</v>
      </c>
      <c r="I2220" t="str">
        <f>TRIM(shipments[[#This Row],[Geography]])</f>
        <v>Australia</v>
      </c>
      <c r="J2220">
        <f>shipments[[#This Row],[Boxes]]*_xlfn.XLOOKUP(shipments[[#This Row],[Product]],products[Product], products[Cost per box])</f>
        <v>405.71999999999997</v>
      </c>
    </row>
    <row r="2221" spans="3:10" x14ac:dyDescent="0.3">
      <c r="C2221" t="s">
        <v>72</v>
      </c>
      <c r="D2221" t="s">
        <v>107</v>
      </c>
      <c r="E2221" t="s">
        <v>23</v>
      </c>
      <c r="F2221" s="7">
        <v>44685</v>
      </c>
      <c r="G2221" s="4">
        <v>5544</v>
      </c>
      <c r="H2221">
        <v>329</v>
      </c>
      <c r="I2221" t="str">
        <f>TRIM(shipments[[#This Row],[Geography]])</f>
        <v>UK</v>
      </c>
      <c r="J2221">
        <f>shipments[[#This Row],[Boxes]]*_xlfn.XLOOKUP(shipments[[#This Row],[Product]],products[Product], products[Cost per box])</f>
        <v>1559.46</v>
      </c>
    </row>
    <row r="2222" spans="3:10" x14ac:dyDescent="0.3">
      <c r="C2222" t="s">
        <v>70</v>
      </c>
      <c r="D2222" t="s">
        <v>105</v>
      </c>
      <c r="E2222" t="s">
        <v>15</v>
      </c>
      <c r="F2222" s="7">
        <v>44918</v>
      </c>
      <c r="G2222" s="4">
        <v>2107</v>
      </c>
      <c r="H2222">
        <v>457</v>
      </c>
      <c r="I2222" t="str">
        <f>TRIM(shipments[[#This Row],[Geography]])</f>
        <v>Canada</v>
      </c>
      <c r="J2222">
        <f>shipments[[#This Row],[Boxes]]*_xlfn.XLOOKUP(shipments[[#This Row],[Product]],products[Product], products[Cost per box])</f>
        <v>1759.45</v>
      </c>
    </row>
    <row r="2223" spans="3:10" x14ac:dyDescent="0.3">
      <c r="C2223" t="s">
        <v>2</v>
      </c>
      <c r="D2223" t="s">
        <v>37</v>
      </c>
      <c r="E2223" t="s">
        <v>31</v>
      </c>
      <c r="F2223" s="7">
        <v>45069</v>
      </c>
      <c r="G2223" s="4">
        <v>8498</v>
      </c>
      <c r="H2223">
        <v>149</v>
      </c>
      <c r="I2223" t="str">
        <f>TRIM(shipments[[#This Row],[Geography]])</f>
        <v>New Zealand</v>
      </c>
      <c r="J2223">
        <f>shipments[[#This Row],[Boxes]]*_xlfn.XLOOKUP(shipments[[#This Row],[Product]],products[Product], products[Cost per box])</f>
        <v>411.23999999999995</v>
      </c>
    </row>
    <row r="2224" spans="3:10" x14ac:dyDescent="0.3">
      <c r="C2224" t="s">
        <v>95</v>
      </c>
      <c r="D2224" t="s">
        <v>38</v>
      </c>
      <c r="E2224" t="s">
        <v>23</v>
      </c>
      <c r="F2224" s="7">
        <v>44985</v>
      </c>
      <c r="G2224" s="4">
        <v>7847</v>
      </c>
      <c r="H2224">
        <v>238</v>
      </c>
      <c r="I2224" t="str">
        <f>TRIM(shipments[[#This Row],[Geography]])</f>
        <v>Australia</v>
      </c>
      <c r="J2224">
        <f>shipments[[#This Row],[Boxes]]*_xlfn.XLOOKUP(shipments[[#This Row],[Product]],products[Product], products[Cost per box])</f>
        <v>1128.1200000000001</v>
      </c>
    </row>
    <row r="2225" spans="3:10" x14ac:dyDescent="0.3">
      <c r="C2225" t="s">
        <v>70</v>
      </c>
      <c r="D2225" t="s">
        <v>35</v>
      </c>
      <c r="E2225" t="s">
        <v>23</v>
      </c>
      <c r="F2225" s="7">
        <v>44705</v>
      </c>
      <c r="G2225" s="4">
        <v>4753</v>
      </c>
      <c r="H2225">
        <v>481</v>
      </c>
      <c r="I2225" t="str">
        <f>TRIM(shipments[[#This Row],[Geography]])</f>
        <v>USA</v>
      </c>
      <c r="J2225">
        <f>shipments[[#This Row],[Boxes]]*_xlfn.XLOOKUP(shipments[[#This Row],[Product]],products[Product], products[Cost per box])</f>
        <v>2279.94</v>
      </c>
    </row>
    <row r="2226" spans="3:10" x14ac:dyDescent="0.3">
      <c r="C2226" t="s">
        <v>94</v>
      </c>
      <c r="D2226" t="s">
        <v>101</v>
      </c>
      <c r="E2226" t="s">
        <v>21</v>
      </c>
      <c r="F2226" s="7">
        <v>44750</v>
      </c>
      <c r="G2226" s="4">
        <v>4200</v>
      </c>
      <c r="H2226">
        <v>626</v>
      </c>
      <c r="I2226" t="str">
        <f>TRIM(shipments[[#This Row],[Geography]])</f>
        <v>USA</v>
      </c>
      <c r="J2226">
        <f>shipments[[#This Row],[Boxes]]*_xlfn.XLOOKUP(shipments[[#This Row],[Product]],products[Product], products[Cost per box])</f>
        <v>5145.72</v>
      </c>
    </row>
    <row r="2227" spans="3:10" x14ac:dyDescent="0.3">
      <c r="C2227" t="s">
        <v>6</v>
      </c>
      <c r="D2227" t="s">
        <v>108</v>
      </c>
      <c r="E2227" t="s">
        <v>29</v>
      </c>
      <c r="F2227" s="7">
        <v>44784</v>
      </c>
      <c r="G2227" s="4">
        <v>469</v>
      </c>
      <c r="H2227">
        <v>900</v>
      </c>
      <c r="I2227" t="str">
        <f>TRIM(shipments[[#This Row],[Geography]])</f>
        <v>USA</v>
      </c>
      <c r="J2227">
        <f>shipments[[#This Row],[Boxes]]*_xlfn.XLOOKUP(shipments[[#This Row],[Product]],products[Product], products[Cost per box])</f>
        <v>6120</v>
      </c>
    </row>
    <row r="2228" spans="3:10" x14ac:dyDescent="0.3">
      <c r="C2228" t="s">
        <v>73</v>
      </c>
      <c r="D2228" t="s">
        <v>34</v>
      </c>
      <c r="E2228" t="s">
        <v>28</v>
      </c>
      <c r="F2228" s="7">
        <v>44943</v>
      </c>
      <c r="G2228" s="4">
        <v>5509</v>
      </c>
      <c r="H2228">
        <v>523</v>
      </c>
      <c r="I2228" t="str">
        <f>TRIM(shipments[[#This Row],[Geography]])</f>
        <v>India</v>
      </c>
      <c r="J2228">
        <f>shipments[[#This Row],[Boxes]]*_xlfn.XLOOKUP(shipments[[#This Row],[Product]],products[Product], products[Cost per box])</f>
        <v>4408.8899999999994</v>
      </c>
    </row>
    <row r="2229" spans="3:10" x14ac:dyDescent="0.3">
      <c r="C2229" t="s">
        <v>75</v>
      </c>
      <c r="D2229" t="s">
        <v>39</v>
      </c>
      <c r="E2229" t="s">
        <v>18</v>
      </c>
      <c r="F2229" s="7">
        <v>44664</v>
      </c>
      <c r="G2229" s="4">
        <v>3500</v>
      </c>
      <c r="H2229">
        <v>220</v>
      </c>
      <c r="I2229" t="str">
        <f>TRIM(shipments[[#This Row],[Geography]])</f>
        <v>UK</v>
      </c>
      <c r="J2229">
        <f>shipments[[#This Row],[Boxes]]*_xlfn.XLOOKUP(shipments[[#This Row],[Product]],products[Product], products[Cost per box])</f>
        <v>2186.7999999999997</v>
      </c>
    </row>
    <row r="2230" spans="3:10" x14ac:dyDescent="0.3">
      <c r="C2230" t="s">
        <v>70</v>
      </c>
      <c r="D2230" t="s">
        <v>34</v>
      </c>
      <c r="E2230" t="s">
        <v>14</v>
      </c>
      <c r="F2230" s="7">
        <v>45030</v>
      </c>
      <c r="G2230" s="4">
        <v>3045</v>
      </c>
      <c r="H2230">
        <v>185</v>
      </c>
      <c r="I2230" t="str">
        <f>TRIM(shipments[[#This Row],[Geography]])</f>
        <v>India</v>
      </c>
      <c r="J2230">
        <f>shipments[[#This Row],[Boxes]]*_xlfn.XLOOKUP(shipments[[#This Row],[Product]],products[Product], products[Cost per box])</f>
        <v>1383.8000000000002</v>
      </c>
    </row>
    <row r="2231" spans="3:10" x14ac:dyDescent="0.3">
      <c r="C2231" t="s">
        <v>95</v>
      </c>
      <c r="D2231" t="s">
        <v>37</v>
      </c>
      <c r="E2231" t="s">
        <v>16</v>
      </c>
      <c r="F2231" s="7">
        <v>44972</v>
      </c>
      <c r="G2231" s="4">
        <v>6524</v>
      </c>
      <c r="H2231">
        <v>453</v>
      </c>
      <c r="I2231" t="str">
        <f>TRIM(shipments[[#This Row],[Geography]])</f>
        <v>New Zealand</v>
      </c>
      <c r="J2231">
        <f>shipments[[#This Row],[Boxes]]*_xlfn.XLOOKUP(shipments[[#This Row],[Product]],products[Product], products[Cost per box])</f>
        <v>2591.16</v>
      </c>
    </row>
    <row r="2232" spans="3:10" x14ac:dyDescent="0.3">
      <c r="C2232" t="s">
        <v>72</v>
      </c>
      <c r="D2232" t="s">
        <v>34</v>
      </c>
      <c r="E2232" t="s">
        <v>18</v>
      </c>
      <c r="F2232" s="7">
        <v>45119</v>
      </c>
      <c r="G2232" s="4">
        <v>5096</v>
      </c>
      <c r="H2232">
        <v>284</v>
      </c>
      <c r="I2232" t="str">
        <f>TRIM(shipments[[#This Row],[Geography]])</f>
        <v>India</v>
      </c>
      <c r="J2232">
        <f>shipments[[#This Row],[Boxes]]*_xlfn.XLOOKUP(shipments[[#This Row],[Product]],products[Product], products[Cost per box])</f>
        <v>2822.96</v>
      </c>
    </row>
    <row r="2233" spans="3:10" x14ac:dyDescent="0.3">
      <c r="C2233" t="s">
        <v>68</v>
      </c>
      <c r="D2233" t="s">
        <v>34</v>
      </c>
      <c r="E2233" t="s">
        <v>25</v>
      </c>
      <c r="F2233" s="7">
        <v>45156</v>
      </c>
      <c r="G2233" s="4">
        <v>511</v>
      </c>
      <c r="H2233">
        <v>1193</v>
      </c>
      <c r="I2233" t="str">
        <f>TRIM(shipments[[#This Row],[Geography]])</f>
        <v>India</v>
      </c>
      <c r="J2233">
        <f>shipments[[#This Row],[Boxes]]*_xlfn.XLOOKUP(shipments[[#This Row],[Product]],products[Product], products[Cost per box])</f>
        <v>7670.99</v>
      </c>
    </row>
    <row r="2234" spans="3:10" x14ac:dyDescent="0.3">
      <c r="C2234" t="s">
        <v>66</v>
      </c>
      <c r="D2234" t="s">
        <v>39</v>
      </c>
      <c r="E2234" t="s">
        <v>28</v>
      </c>
      <c r="F2234" s="7">
        <v>44762</v>
      </c>
      <c r="G2234" s="4">
        <v>2611</v>
      </c>
      <c r="H2234">
        <v>758</v>
      </c>
      <c r="I2234" t="str">
        <f>TRIM(shipments[[#This Row],[Geography]])</f>
        <v>UK</v>
      </c>
      <c r="J2234">
        <f>shipments[[#This Row],[Boxes]]*_xlfn.XLOOKUP(shipments[[#This Row],[Product]],products[Product], products[Cost per box])</f>
        <v>6389.94</v>
      </c>
    </row>
    <row r="2235" spans="3:10" x14ac:dyDescent="0.3">
      <c r="C2235" t="s">
        <v>8</v>
      </c>
      <c r="D2235" t="s">
        <v>114</v>
      </c>
      <c r="E2235" t="s">
        <v>20</v>
      </c>
      <c r="F2235" s="7">
        <v>44685</v>
      </c>
      <c r="G2235" s="4">
        <v>1120</v>
      </c>
      <c r="H2235">
        <v>39</v>
      </c>
      <c r="I2235" t="str">
        <f>TRIM(shipments[[#This Row],[Geography]])</f>
        <v>Canada</v>
      </c>
      <c r="J2235">
        <f>shipments[[#This Row],[Boxes]]*_xlfn.XLOOKUP(shipments[[#This Row],[Product]],products[Product], products[Cost per box])</f>
        <v>143.52000000000001</v>
      </c>
    </row>
    <row r="2236" spans="3:10" x14ac:dyDescent="0.3">
      <c r="C2236" t="s">
        <v>8</v>
      </c>
      <c r="D2236" t="s">
        <v>107</v>
      </c>
      <c r="E2236" t="s">
        <v>22</v>
      </c>
      <c r="F2236" s="7">
        <v>44905</v>
      </c>
      <c r="G2236" s="4">
        <v>2009</v>
      </c>
      <c r="H2236">
        <v>303</v>
      </c>
      <c r="I2236" t="str">
        <f>TRIM(shipments[[#This Row],[Geography]])</f>
        <v>UK</v>
      </c>
      <c r="J2236">
        <f>shipments[[#This Row],[Boxes]]*_xlfn.XLOOKUP(shipments[[#This Row],[Product]],products[Product], products[Cost per box])</f>
        <v>3099.69</v>
      </c>
    </row>
    <row r="2237" spans="3:10" x14ac:dyDescent="0.3">
      <c r="C2237" t="s">
        <v>7</v>
      </c>
      <c r="D2237" t="s">
        <v>107</v>
      </c>
      <c r="E2237" t="s">
        <v>4</v>
      </c>
      <c r="F2237" s="7">
        <v>44819</v>
      </c>
      <c r="G2237" s="4">
        <v>1701</v>
      </c>
      <c r="H2237">
        <v>257</v>
      </c>
      <c r="I2237" t="str">
        <f>TRIM(shipments[[#This Row],[Geography]])</f>
        <v>UK</v>
      </c>
      <c r="J2237">
        <f>shipments[[#This Row],[Boxes]]*_xlfn.XLOOKUP(shipments[[#This Row],[Product]],products[Product], products[Cost per box])</f>
        <v>1323.5500000000002</v>
      </c>
    </row>
    <row r="2238" spans="3:10" x14ac:dyDescent="0.3">
      <c r="C2238" t="s">
        <v>94</v>
      </c>
      <c r="D2238" t="s">
        <v>39</v>
      </c>
      <c r="E2238" t="s">
        <v>15</v>
      </c>
      <c r="F2238" s="7">
        <v>45007</v>
      </c>
      <c r="G2238" s="4">
        <v>4935</v>
      </c>
      <c r="H2238">
        <v>272</v>
      </c>
      <c r="I2238" t="str">
        <f>TRIM(shipments[[#This Row],[Geography]])</f>
        <v>UK</v>
      </c>
      <c r="J2238">
        <f>shipments[[#This Row],[Boxes]]*_xlfn.XLOOKUP(shipments[[#This Row],[Product]],products[Product], products[Cost per box])</f>
        <v>1047.2</v>
      </c>
    </row>
    <row r="2239" spans="3:10" x14ac:dyDescent="0.3">
      <c r="C2239" t="s">
        <v>72</v>
      </c>
      <c r="D2239" t="s">
        <v>34</v>
      </c>
      <c r="E2239" t="s">
        <v>16</v>
      </c>
      <c r="F2239" s="7">
        <v>45084</v>
      </c>
      <c r="G2239" s="4">
        <v>16891</v>
      </c>
      <c r="H2239">
        <v>216</v>
      </c>
      <c r="I2239" t="str">
        <f>TRIM(shipments[[#This Row],[Geography]])</f>
        <v>India</v>
      </c>
      <c r="J2239">
        <f>shipments[[#This Row],[Boxes]]*_xlfn.XLOOKUP(shipments[[#This Row],[Product]],products[Product], products[Cost per box])</f>
        <v>1235.52</v>
      </c>
    </row>
    <row r="2240" spans="3:10" x14ac:dyDescent="0.3">
      <c r="C2240" t="s">
        <v>10</v>
      </c>
      <c r="D2240" t="s">
        <v>39</v>
      </c>
      <c r="E2240" t="s">
        <v>25</v>
      </c>
      <c r="F2240" s="7">
        <v>45006</v>
      </c>
      <c r="G2240" s="4">
        <v>182</v>
      </c>
      <c r="H2240">
        <v>1131</v>
      </c>
      <c r="I2240" t="str">
        <f>TRIM(shipments[[#This Row],[Geography]])</f>
        <v>UK</v>
      </c>
      <c r="J2240">
        <f>shipments[[#This Row],[Boxes]]*_xlfn.XLOOKUP(shipments[[#This Row],[Product]],products[Product], products[Cost per box])</f>
        <v>7272.33</v>
      </c>
    </row>
    <row r="2241" spans="3:10" x14ac:dyDescent="0.3">
      <c r="C2241" t="s">
        <v>68</v>
      </c>
      <c r="D2241" t="s">
        <v>37</v>
      </c>
      <c r="E2241" t="s">
        <v>4</v>
      </c>
      <c r="F2241" s="7">
        <v>44964</v>
      </c>
      <c r="G2241" s="4">
        <v>8239</v>
      </c>
      <c r="H2241">
        <v>782</v>
      </c>
      <c r="I2241" t="str">
        <f>TRIM(shipments[[#This Row],[Geography]])</f>
        <v>New Zealand</v>
      </c>
      <c r="J2241">
        <f>shipments[[#This Row],[Boxes]]*_xlfn.XLOOKUP(shipments[[#This Row],[Product]],products[Product], products[Cost per box])</f>
        <v>4027.3</v>
      </c>
    </row>
    <row r="2242" spans="3:10" x14ac:dyDescent="0.3">
      <c r="C2242" t="s">
        <v>67</v>
      </c>
      <c r="D2242" t="s">
        <v>36</v>
      </c>
      <c r="E2242" t="s">
        <v>33</v>
      </c>
      <c r="F2242" s="7">
        <v>44764</v>
      </c>
      <c r="G2242" s="4">
        <v>10367</v>
      </c>
      <c r="H2242">
        <v>20</v>
      </c>
      <c r="I2242" t="str">
        <f>TRIM(shipments[[#This Row],[Geography]])</f>
        <v>Canada</v>
      </c>
      <c r="J2242">
        <f>shipments[[#This Row],[Boxes]]*_xlfn.XLOOKUP(shipments[[#This Row],[Product]],products[Product], products[Cost per box])</f>
        <v>53</v>
      </c>
    </row>
    <row r="2243" spans="3:10" x14ac:dyDescent="0.3">
      <c r="C2243" t="s">
        <v>9</v>
      </c>
      <c r="D2243" t="s">
        <v>37</v>
      </c>
      <c r="E2243" t="s">
        <v>29</v>
      </c>
      <c r="F2243" s="7">
        <v>45036</v>
      </c>
      <c r="G2243" s="4">
        <v>2296</v>
      </c>
      <c r="H2243">
        <v>144</v>
      </c>
      <c r="I2243" t="str">
        <f>TRIM(shipments[[#This Row],[Geography]])</f>
        <v>New Zealand</v>
      </c>
      <c r="J2243">
        <f>shipments[[#This Row],[Boxes]]*_xlfn.XLOOKUP(shipments[[#This Row],[Product]],products[Product], products[Cost per box])</f>
        <v>979.19999999999993</v>
      </c>
    </row>
    <row r="2244" spans="3:10" x14ac:dyDescent="0.3">
      <c r="C2244" t="s">
        <v>72</v>
      </c>
      <c r="D2244" t="s">
        <v>35</v>
      </c>
      <c r="E2244" t="s">
        <v>13</v>
      </c>
      <c r="F2244" s="7">
        <v>44985</v>
      </c>
      <c r="G2244" s="4">
        <v>3150</v>
      </c>
      <c r="H2244">
        <v>117</v>
      </c>
      <c r="I2244" t="str">
        <f>TRIM(shipments[[#This Row],[Geography]])</f>
        <v>USA</v>
      </c>
      <c r="J2244">
        <f>shipments[[#This Row],[Boxes]]*_xlfn.XLOOKUP(shipments[[#This Row],[Product]],products[Product], products[Cost per box])</f>
        <v>615.41999999999996</v>
      </c>
    </row>
    <row r="2245" spans="3:10" x14ac:dyDescent="0.3">
      <c r="C2245" t="s">
        <v>70</v>
      </c>
      <c r="D2245" t="s">
        <v>106</v>
      </c>
      <c r="E2245" t="s">
        <v>20</v>
      </c>
      <c r="F2245" s="7">
        <v>44772</v>
      </c>
      <c r="G2245" s="4">
        <v>6419</v>
      </c>
      <c r="H2245">
        <v>292</v>
      </c>
      <c r="I2245" t="str">
        <f>TRIM(shipments[[#This Row],[Geography]])</f>
        <v>USA</v>
      </c>
      <c r="J2245">
        <f>shipments[[#This Row],[Boxes]]*_xlfn.XLOOKUP(shipments[[#This Row],[Product]],products[Product], products[Cost per box])</f>
        <v>1074.56</v>
      </c>
    </row>
    <row r="2246" spans="3:10" x14ac:dyDescent="0.3">
      <c r="C2246" t="s">
        <v>66</v>
      </c>
      <c r="D2246" t="s">
        <v>34</v>
      </c>
      <c r="E2246" t="s">
        <v>16</v>
      </c>
      <c r="F2246" s="7">
        <v>44878</v>
      </c>
      <c r="G2246" s="4">
        <v>1246</v>
      </c>
      <c r="H2246">
        <v>250</v>
      </c>
      <c r="I2246" t="str">
        <f>TRIM(shipments[[#This Row],[Geography]])</f>
        <v>India</v>
      </c>
      <c r="J2246">
        <f>shipments[[#This Row],[Boxes]]*_xlfn.XLOOKUP(shipments[[#This Row],[Product]],products[Product], products[Cost per box])</f>
        <v>1430</v>
      </c>
    </row>
    <row r="2247" spans="3:10" x14ac:dyDescent="0.3">
      <c r="C2247" t="s">
        <v>74</v>
      </c>
      <c r="D2247" t="s">
        <v>106</v>
      </c>
      <c r="E2247" t="s">
        <v>31</v>
      </c>
      <c r="F2247" s="7">
        <v>44696</v>
      </c>
      <c r="G2247" s="4">
        <v>6937</v>
      </c>
      <c r="H2247">
        <v>113</v>
      </c>
      <c r="I2247" t="str">
        <f>TRIM(shipments[[#This Row],[Geography]])</f>
        <v>USA</v>
      </c>
      <c r="J2247">
        <f>shipments[[#This Row],[Boxes]]*_xlfn.XLOOKUP(shipments[[#This Row],[Product]],products[Product], products[Cost per box])</f>
        <v>311.88</v>
      </c>
    </row>
    <row r="2248" spans="3:10" x14ac:dyDescent="0.3">
      <c r="C2248" t="s">
        <v>65</v>
      </c>
      <c r="D2248" t="s">
        <v>37</v>
      </c>
      <c r="E2248" t="s">
        <v>19</v>
      </c>
      <c r="F2248" s="7">
        <v>45112</v>
      </c>
      <c r="G2248" s="4">
        <v>28</v>
      </c>
      <c r="H2248">
        <v>126</v>
      </c>
      <c r="I2248" t="str">
        <f>TRIM(shipments[[#This Row],[Geography]])</f>
        <v>New Zealand</v>
      </c>
      <c r="J2248">
        <f>shipments[[#This Row],[Boxes]]*_xlfn.XLOOKUP(shipments[[#This Row],[Product]],products[Product], products[Cost per box])</f>
        <v>973.98</v>
      </c>
    </row>
    <row r="2249" spans="3:10" x14ac:dyDescent="0.3">
      <c r="C2249" t="s">
        <v>70</v>
      </c>
      <c r="D2249" t="s">
        <v>37</v>
      </c>
      <c r="E2249" t="s">
        <v>32</v>
      </c>
      <c r="F2249" s="7">
        <v>45125</v>
      </c>
      <c r="G2249" s="4">
        <v>3010</v>
      </c>
      <c r="H2249">
        <v>543</v>
      </c>
      <c r="I2249" t="str">
        <f>TRIM(shipments[[#This Row],[Geography]])</f>
        <v>New Zealand</v>
      </c>
      <c r="J2249">
        <f>shipments[[#This Row],[Boxes]]*_xlfn.XLOOKUP(shipments[[#This Row],[Product]],products[Product], products[Cost per box])</f>
        <v>1802.76</v>
      </c>
    </row>
    <row r="2250" spans="3:10" x14ac:dyDescent="0.3">
      <c r="C2250" t="s">
        <v>71</v>
      </c>
      <c r="D2250" t="s">
        <v>105</v>
      </c>
      <c r="E2250" t="s">
        <v>18</v>
      </c>
      <c r="F2250" s="7">
        <v>44784</v>
      </c>
      <c r="G2250" s="4">
        <v>2135</v>
      </c>
      <c r="H2250">
        <v>167</v>
      </c>
      <c r="I2250" t="str">
        <f>TRIM(shipments[[#This Row],[Geography]])</f>
        <v>Canada</v>
      </c>
      <c r="J2250">
        <f>shipments[[#This Row],[Boxes]]*_xlfn.XLOOKUP(shipments[[#This Row],[Product]],products[Product], products[Cost per box])</f>
        <v>1659.98</v>
      </c>
    </row>
    <row r="2251" spans="3:10" x14ac:dyDescent="0.3">
      <c r="C2251" t="s">
        <v>70</v>
      </c>
      <c r="D2251" t="s">
        <v>38</v>
      </c>
      <c r="E2251" t="s">
        <v>26</v>
      </c>
      <c r="F2251" s="7">
        <v>44973</v>
      </c>
      <c r="G2251" s="4">
        <v>3990</v>
      </c>
      <c r="H2251">
        <v>148</v>
      </c>
      <c r="I2251" t="str">
        <f>TRIM(shipments[[#This Row],[Geography]])</f>
        <v>Australia</v>
      </c>
      <c r="J2251">
        <f>shipments[[#This Row],[Boxes]]*_xlfn.XLOOKUP(shipments[[#This Row],[Product]],products[Product], products[Cost per box])</f>
        <v>1836.68</v>
      </c>
    </row>
    <row r="2252" spans="3:10" x14ac:dyDescent="0.3">
      <c r="C2252" t="s">
        <v>75</v>
      </c>
      <c r="D2252" t="s">
        <v>35</v>
      </c>
      <c r="E2252" t="s">
        <v>15</v>
      </c>
      <c r="F2252" s="7">
        <v>44959</v>
      </c>
      <c r="G2252" s="4">
        <v>637</v>
      </c>
      <c r="H2252">
        <v>752</v>
      </c>
      <c r="I2252" t="str">
        <f>TRIM(shipments[[#This Row],[Geography]])</f>
        <v>USA</v>
      </c>
      <c r="J2252">
        <f>shipments[[#This Row],[Boxes]]*_xlfn.XLOOKUP(shipments[[#This Row],[Product]],products[Product], products[Cost per box])</f>
        <v>2895.2000000000003</v>
      </c>
    </row>
    <row r="2253" spans="3:10" x14ac:dyDescent="0.3">
      <c r="C2253" t="s">
        <v>67</v>
      </c>
      <c r="D2253" t="s">
        <v>38</v>
      </c>
      <c r="E2253" t="s">
        <v>15</v>
      </c>
      <c r="F2253" s="7">
        <v>44780</v>
      </c>
      <c r="G2253" s="4"/>
      <c r="H2253">
        <v>99</v>
      </c>
      <c r="I2253" t="str">
        <f>TRIM(shipments[[#This Row],[Geography]])</f>
        <v>Australia</v>
      </c>
      <c r="J2253">
        <f>shipments[[#This Row],[Boxes]]*_xlfn.XLOOKUP(shipments[[#This Row],[Product]],products[Product], products[Cost per box])</f>
        <v>381.15000000000003</v>
      </c>
    </row>
    <row r="2254" spans="3:10" x14ac:dyDescent="0.3">
      <c r="C2254" t="s">
        <v>71</v>
      </c>
      <c r="D2254" t="s">
        <v>39</v>
      </c>
      <c r="E2254" t="s">
        <v>14</v>
      </c>
      <c r="F2254" s="7">
        <v>44965</v>
      </c>
      <c r="G2254" s="4">
        <v>756</v>
      </c>
      <c r="H2254">
        <v>432</v>
      </c>
      <c r="I2254" t="str">
        <f>TRIM(shipments[[#This Row],[Geography]])</f>
        <v>UK</v>
      </c>
      <c r="J2254">
        <f>shipments[[#This Row],[Boxes]]*_xlfn.XLOOKUP(shipments[[#This Row],[Product]],products[Product], products[Cost per box])</f>
        <v>3231.36</v>
      </c>
    </row>
    <row r="2255" spans="3:10" x14ac:dyDescent="0.3">
      <c r="C2255" t="s">
        <v>92</v>
      </c>
      <c r="D2255" t="s">
        <v>34</v>
      </c>
      <c r="E2255" t="s">
        <v>28</v>
      </c>
      <c r="F2255" s="7">
        <v>45030</v>
      </c>
      <c r="G2255" s="4">
        <v>1757</v>
      </c>
      <c r="H2255">
        <v>237</v>
      </c>
      <c r="I2255" t="str">
        <f>TRIM(shipments[[#This Row],[Geography]])</f>
        <v>India</v>
      </c>
      <c r="J2255">
        <f>shipments[[#This Row],[Boxes]]*_xlfn.XLOOKUP(shipments[[#This Row],[Product]],products[Product], products[Cost per box])</f>
        <v>1997.9099999999999</v>
      </c>
    </row>
    <row r="2256" spans="3:10" x14ac:dyDescent="0.3">
      <c r="C2256" t="s">
        <v>67</v>
      </c>
      <c r="D2256" t="s">
        <v>38</v>
      </c>
      <c r="E2256" t="s">
        <v>15</v>
      </c>
      <c r="F2256" s="7">
        <v>45061</v>
      </c>
      <c r="G2256" s="4">
        <v>21672</v>
      </c>
      <c r="H2256">
        <v>134</v>
      </c>
      <c r="I2256" t="str">
        <f>TRIM(shipments[[#This Row],[Geography]])</f>
        <v>Australia</v>
      </c>
      <c r="J2256">
        <f>shipments[[#This Row],[Boxes]]*_xlfn.XLOOKUP(shipments[[#This Row],[Product]],products[Product], products[Cost per box])</f>
        <v>515.9</v>
      </c>
    </row>
    <row r="2257" spans="3:10" x14ac:dyDescent="0.3">
      <c r="C2257" t="s">
        <v>68</v>
      </c>
      <c r="D2257" t="s">
        <v>107</v>
      </c>
      <c r="E2257" t="s">
        <v>31</v>
      </c>
      <c r="F2257" s="7">
        <v>44749</v>
      </c>
      <c r="G2257" s="4">
        <v>18739</v>
      </c>
      <c r="H2257">
        <v>27</v>
      </c>
      <c r="I2257" t="str">
        <f>TRIM(shipments[[#This Row],[Geography]])</f>
        <v>UK</v>
      </c>
      <c r="J2257">
        <f>shipments[[#This Row],[Boxes]]*_xlfn.XLOOKUP(shipments[[#This Row],[Product]],products[Product], products[Cost per box])</f>
        <v>74.52</v>
      </c>
    </row>
    <row r="2258" spans="3:10" x14ac:dyDescent="0.3">
      <c r="C2258" t="s">
        <v>91</v>
      </c>
      <c r="D2258" t="s">
        <v>34</v>
      </c>
      <c r="E2258" t="s">
        <v>23</v>
      </c>
      <c r="F2258" s="7">
        <v>45069</v>
      </c>
      <c r="G2258" s="4">
        <v>7574</v>
      </c>
      <c r="H2258">
        <v>505</v>
      </c>
      <c r="I2258" t="str">
        <f>TRIM(shipments[[#This Row],[Geography]])</f>
        <v>India</v>
      </c>
      <c r="J2258">
        <f>shipments[[#This Row],[Boxes]]*_xlfn.XLOOKUP(shipments[[#This Row],[Product]],products[Product], products[Cost per box])</f>
        <v>2393.7000000000003</v>
      </c>
    </row>
    <row r="2259" spans="3:10" x14ac:dyDescent="0.3">
      <c r="C2259" t="s">
        <v>67</v>
      </c>
      <c r="D2259" t="s">
        <v>105</v>
      </c>
      <c r="E2259" t="s">
        <v>19</v>
      </c>
      <c r="F2259" s="7">
        <v>44901</v>
      </c>
      <c r="G2259" s="4">
        <v>2191</v>
      </c>
      <c r="H2259">
        <v>6</v>
      </c>
      <c r="I2259" t="str">
        <f>TRIM(shipments[[#This Row],[Geography]])</f>
        <v>Canada</v>
      </c>
      <c r="J2259">
        <f>shipments[[#This Row],[Boxes]]*_xlfn.XLOOKUP(shipments[[#This Row],[Product]],products[Product], products[Cost per box])</f>
        <v>46.38</v>
      </c>
    </row>
    <row r="2260" spans="3:10" x14ac:dyDescent="0.3">
      <c r="C2260" t="s">
        <v>6</v>
      </c>
      <c r="D2260" t="s">
        <v>35</v>
      </c>
      <c r="E2260" t="s">
        <v>21</v>
      </c>
      <c r="F2260" s="7">
        <v>45075</v>
      </c>
      <c r="G2260" s="4"/>
      <c r="H2260">
        <v>281</v>
      </c>
      <c r="I2260" t="str">
        <f>TRIM(shipments[[#This Row],[Geography]])</f>
        <v>USA</v>
      </c>
      <c r="J2260">
        <f>shipments[[#This Row],[Boxes]]*_xlfn.XLOOKUP(shipments[[#This Row],[Product]],products[Product], products[Cost per box])</f>
        <v>2309.8200000000002</v>
      </c>
    </row>
    <row r="2261" spans="3:10" x14ac:dyDescent="0.3">
      <c r="C2261" t="s">
        <v>75</v>
      </c>
      <c r="D2261" t="s">
        <v>99</v>
      </c>
      <c r="E2261" t="s">
        <v>13</v>
      </c>
      <c r="F2261" s="7">
        <v>44891</v>
      </c>
      <c r="G2261" s="4">
        <v>4494</v>
      </c>
      <c r="H2261">
        <v>553</v>
      </c>
      <c r="I2261" t="str">
        <f>TRIM(shipments[[#This Row],[Geography]])</f>
        <v>India</v>
      </c>
      <c r="J2261">
        <f>shipments[[#This Row],[Boxes]]*_xlfn.XLOOKUP(shipments[[#This Row],[Product]],products[Product], products[Cost per box])</f>
        <v>2908.7799999999997</v>
      </c>
    </row>
    <row r="2262" spans="3:10" x14ac:dyDescent="0.3">
      <c r="C2262" t="s">
        <v>10</v>
      </c>
      <c r="D2262" t="s">
        <v>37</v>
      </c>
      <c r="E2262" t="s">
        <v>19</v>
      </c>
      <c r="F2262" s="7">
        <v>45091</v>
      </c>
      <c r="G2262" s="4">
        <v>2520</v>
      </c>
      <c r="H2262">
        <v>360</v>
      </c>
      <c r="I2262" t="str">
        <f>TRIM(shipments[[#This Row],[Geography]])</f>
        <v>New Zealand</v>
      </c>
      <c r="J2262">
        <f>shipments[[#This Row],[Boxes]]*_xlfn.XLOOKUP(shipments[[#This Row],[Product]],products[Product], products[Cost per box])</f>
        <v>2782.8</v>
      </c>
    </row>
    <row r="2263" spans="3:10" x14ac:dyDescent="0.3">
      <c r="C2263" t="s">
        <v>9</v>
      </c>
      <c r="D2263" t="s">
        <v>34</v>
      </c>
      <c r="E2263" t="s">
        <v>21</v>
      </c>
      <c r="F2263" s="7">
        <v>45035</v>
      </c>
      <c r="G2263" s="4">
        <v>518</v>
      </c>
      <c r="H2263">
        <v>243</v>
      </c>
      <c r="I2263" t="str">
        <f>TRIM(shipments[[#This Row],[Geography]])</f>
        <v>India</v>
      </c>
      <c r="J2263">
        <f>shipments[[#This Row],[Boxes]]*_xlfn.XLOOKUP(shipments[[#This Row],[Product]],products[Product], products[Cost per box])</f>
        <v>1997.4600000000003</v>
      </c>
    </row>
    <row r="2264" spans="3:10" x14ac:dyDescent="0.3">
      <c r="C2264" t="s">
        <v>3</v>
      </c>
      <c r="D2264" t="s">
        <v>39</v>
      </c>
      <c r="E2264" t="s">
        <v>15</v>
      </c>
      <c r="F2264" s="7">
        <v>44747</v>
      </c>
      <c r="G2264" s="4">
        <v>602</v>
      </c>
      <c r="H2264">
        <v>433</v>
      </c>
      <c r="I2264" t="str">
        <f>TRIM(shipments[[#This Row],[Geography]])</f>
        <v>UK</v>
      </c>
      <c r="J2264">
        <f>shipments[[#This Row],[Boxes]]*_xlfn.XLOOKUP(shipments[[#This Row],[Product]],products[Product], products[Cost per box])</f>
        <v>1667.05</v>
      </c>
    </row>
    <row r="2265" spans="3:10" x14ac:dyDescent="0.3">
      <c r="C2265" t="s">
        <v>91</v>
      </c>
      <c r="D2265" t="s">
        <v>34</v>
      </c>
      <c r="E2265" t="s">
        <v>26</v>
      </c>
      <c r="F2265" s="7">
        <v>45061</v>
      </c>
      <c r="G2265" s="4">
        <v>8365</v>
      </c>
      <c r="H2265">
        <v>262</v>
      </c>
      <c r="I2265" t="str">
        <f>TRIM(shipments[[#This Row],[Geography]])</f>
        <v>India</v>
      </c>
      <c r="J2265">
        <f>shipments[[#This Row],[Boxes]]*_xlfn.XLOOKUP(shipments[[#This Row],[Product]],products[Product], products[Cost per box])</f>
        <v>3251.42</v>
      </c>
    </row>
    <row r="2266" spans="3:10" x14ac:dyDescent="0.3">
      <c r="C2266" t="s">
        <v>73</v>
      </c>
      <c r="D2266" t="s">
        <v>38</v>
      </c>
      <c r="E2266" t="s">
        <v>32</v>
      </c>
      <c r="F2266" s="7">
        <v>45159</v>
      </c>
      <c r="G2266" s="4">
        <v>3185</v>
      </c>
      <c r="H2266">
        <v>145</v>
      </c>
      <c r="I2266" t="str">
        <f>TRIM(shipments[[#This Row],[Geography]])</f>
        <v>Australia</v>
      </c>
      <c r="J2266">
        <f>shipments[[#This Row],[Boxes]]*_xlfn.XLOOKUP(shipments[[#This Row],[Product]],products[Product], products[Cost per box])</f>
        <v>481.4</v>
      </c>
    </row>
    <row r="2267" spans="3:10" x14ac:dyDescent="0.3">
      <c r="C2267" t="s">
        <v>67</v>
      </c>
      <c r="D2267" t="s">
        <v>36</v>
      </c>
      <c r="E2267" t="s">
        <v>24</v>
      </c>
      <c r="F2267" s="7">
        <v>45093</v>
      </c>
      <c r="G2267" s="4">
        <v>2345</v>
      </c>
      <c r="H2267">
        <v>1317</v>
      </c>
      <c r="I2267" t="str">
        <f>TRIM(shipments[[#This Row],[Geography]])</f>
        <v>Canada</v>
      </c>
      <c r="J2267">
        <f>shipments[[#This Row],[Boxes]]*_xlfn.XLOOKUP(shipments[[#This Row],[Product]],products[Product], products[Cost per box])</f>
        <v>13841.67</v>
      </c>
    </row>
    <row r="2268" spans="3:10" x14ac:dyDescent="0.3">
      <c r="C2268" t="s">
        <v>8</v>
      </c>
      <c r="D2268" t="s">
        <v>109</v>
      </c>
      <c r="E2268" t="s">
        <v>21</v>
      </c>
      <c r="F2268" s="7">
        <v>44682</v>
      </c>
      <c r="G2268" s="4"/>
      <c r="H2268">
        <v>43</v>
      </c>
      <c r="I2268" t="str">
        <f>TRIM(shipments[[#This Row],[Geography]])</f>
        <v>India</v>
      </c>
      <c r="J2268">
        <f>shipments[[#This Row],[Boxes]]*_xlfn.XLOOKUP(shipments[[#This Row],[Product]],products[Product], products[Cost per box])</f>
        <v>353.46000000000004</v>
      </c>
    </row>
    <row r="2269" spans="3:10" x14ac:dyDescent="0.3">
      <c r="C2269" t="s">
        <v>66</v>
      </c>
      <c r="D2269" t="s">
        <v>111</v>
      </c>
      <c r="E2269" t="s">
        <v>18</v>
      </c>
      <c r="F2269" s="7">
        <v>44738</v>
      </c>
      <c r="G2269" s="4">
        <v>5516</v>
      </c>
      <c r="H2269">
        <v>401</v>
      </c>
      <c r="I2269" t="str">
        <f>TRIM(shipments[[#This Row],[Geography]])</f>
        <v>New Zealand</v>
      </c>
      <c r="J2269">
        <f>shipments[[#This Row],[Boxes]]*_xlfn.XLOOKUP(shipments[[#This Row],[Product]],products[Product], products[Cost per box])</f>
        <v>3985.9399999999996</v>
      </c>
    </row>
    <row r="2270" spans="3:10" x14ac:dyDescent="0.3">
      <c r="C2270" t="s">
        <v>6</v>
      </c>
      <c r="D2270" t="s">
        <v>36</v>
      </c>
      <c r="E2270" t="s">
        <v>24</v>
      </c>
      <c r="F2270" s="7">
        <v>44950</v>
      </c>
      <c r="G2270" s="4"/>
      <c r="H2270">
        <v>164</v>
      </c>
      <c r="I2270" t="str">
        <f>TRIM(shipments[[#This Row],[Geography]])</f>
        <v>Canada</v>
      </c>
      <c r="J2270">
        <f>shipments[[#This Row],[Boxes]]*_xlfn.XLOOKUP(shipments[[#This Row],[Product]],products[Product], products[Cost per box])</f>
        <v>1723.6399999999999</v>
      </c>
    </row>
    <row r="2271" spans="3:10" x14ac:dyDescent="0.3">
      <c r="C2271" t="s">
        <v>73</v>
      </c>
      <c r="D2271" t="s">
        <v>112</v>
      </c>
      <c r="E2271" t="s">
        <v>32</v>
      </c>
      <c r="F2271" s="7">
        <v>44885</v>
      </c>
      <c r="G2271" s="4">
        <v>1176</v>
      </c>
      <c r="H2271">
        <v>87</v>
      </c>
      <c r="I2271" t="str">
        <f>TRIM(shipments[[#This Row],[Geography]])</f>
        <v>Australia</v>
      </c>
      <c r="J2271">
        <f>shipments[[#This Row],[Boxes]]*_xlfn.XLOOKUP(shipments[[#This Row],[Product]],products[Product], products[Cost per box])</f>
        <v>288.83999999999997</v>
      </c>
    </row>
    <row r="2272" spans="3:10" x14ac:dyDescent="0.3">
      <c r="C2272" t="s">
        <v>66</v>
      </c>
      <c r="D2272" t="s">
        <v>38</v>
      </c>
      <c r="E2272" t="s">
        <v>32</v>
      </c>
      <c r="F2272" s="7">
        <v>45167</v>
      </c>
      <c r="G2272" s="4">
        <v>7406</v>
      </c>
      <c r="H2272">
        <v>297</v>
      </c>
      <c r="I2272" t="str">
        <f>TRIM(shipments[[#This Row],[Geography]])</f>
        <v>Australia</v>
      </c>
      <c r="J2272">
        <f>shipments[[#This Row],[Boxes]]*_xlfn.XLOOKUP(shipments[[#This Row],[Product]],products[Product], products[Cost per box])</f>
        <v>986.04</v>
      </c>
    </row>
    <row r="2273" spans="3:10" x14ac:dyDescent="0.3">
      <c r="C2273" t="s">
        <v>65</v>
      </c>
      <c r="D2273" t="s">
        <v>106</v>
      </c>
      <c r="E2273" t="s">
        <v>33</v>
      </c>
      <c r="F2273" s="7">
        <v>44916</v>
      </c>
      <c r="G2273" s="4">
        <v>4417</v>
      </c>
      <c r="H2273">
        <v>161</v>
      </c>
      <c r="I2273" t="str">
        <f>TRIM(shipments[[#This Row],[Geography]])</f>
        <v>USA</v>
      </c>
      <c r="J2273">
        <f>shipments[[#This Row],[Boxes]]*_xlfn.XLOOKUP(shipments[[#This Row],[Product]],products[Product], products[Cost per box])</f>
        <v>426.65</v>
      </c>
    </row>
    <row r="2274" spans="3:10" x14ac:dyDescent="0.3">
      <c r="C2274" t="s">
        <v>92</v>
      </c>
      <c r="D2274" t="s">
        <v>37</v>
      </c>
      <c r="E2274" t="s">
        <v>17</v>
      </c>
      <c r="F2274" s="7">
        <v>45057</v>
      </c>
      <c r="G2274" s="4">
        <v>18963</v>
      </c>
      <c r="H2274">
        <v>90</v>
      </c>
      <c r="I2274" t="str">
        <f>TRIM(shipments[[#This Row],[Geography]])</f>
        <v>New Zealand</v>
      </c>
      <c r="J2274">
        <f>shipments[[#This Row],[Boxes]]*_xlfn.XLOOKUP(shipments[[#This Row],[Product]],products[Product], products[Cost per box])</f>
        <v>567.9</v>
      </c>
    </row>
    <row r="2275" spans="3:10" x14ac:dyDescent="0.3">
      <c r="C2275" t="s">
        <v>75</v>
      </c>
      <c r="D2275" t="s">
        <v>108</v>
      </c>
      <c r="E2275" t="s">
        <v>24</v>
      </c>
      <c r="F2275" s="7">
        <v>44684</v>
      </c>
      <c r="G2275" s="4">
        <v>6986</v>
      </c>
      <c r="H2275">
        <v>1047</v>
      </c>
      <c r="I2275" t="str">
        <f>TRIM(shipments[[#This Row],[Geography]])</f>
        <v>USA</v>
      </c>
      <c r="J2275">
        <f>shipments[[#This Row],[Boxes]]*_xlfn.XLOOKUP(shipments[[#This Row],[Product]],products[Product], products[Cost per box])</f>
        <v>11003.97</v>
      </c>
    </row>
    <row r="2276" spans="3:10" x14ac:dyDescent="0.3">
      <c r="C2276" t="s">
        <v>91</v>
      </c>
      <c r="D2276" t="s">
        <v>36</v>
      </c>
      <c r="E2276" t="s">
        <v>21</v>
      </c>
      <c r="F2276" s="7">
        <v>44963</v>
      </c>
      <c r="G2276" s="4">
        <v>4242</v>
      </c>
      <c r="H2276">
        <v>556</v>
      </c>
      <c r="I2276" t="str">
        <f>TRIM(shipments[[#This Row],[Geography]])</f>
        <v>Canada</v>
      </c>
      <c r="J2276">
        <f>shipments[[#This Row],[Boxes]]*_xlfn.XLOOKUP(shipments[[#This Row],[Product]],products[Product], products[Cost per box])</f>
        <v>4570.3200000000006</v>
      </c>
    </row>
    <row r="2277" spans="3:10" x14ac:dyDescent="0.3">
      <c r="C2277" t="s">
        <v>64</v>
      </c>
      <c r="D2277" t="s">
        <v>105</v>
      </c>
      <c r="E2277" t="s">
        <v>28</v>
      </c>
      <c r="F2277" s="7">
        <v>44684</v>
      </c>
      <c r="G2277" s="4">
        <v>4984</v>
      </c>
      <c r="H2277">
        <v>172</v>
      </c>
      <c r="I2277" t="str">
        <f>TRIM(shipments[[#This Row],[Geography]])</f>
        <v>Canada</v>
      </c>
      <c r="J2277">
        <f>shipments[[#This Row],[Boxes]]*_xlfn.XLOOKUP(shipments[[#This Row],[Product]],products[Product], products[Cost per box])</f>
        <v>1449.96</v>
      </c>
    </row>
    <row r="2278" spans="3:10" x14ac:dyDescent="0.3">
      <c r="C2278" t="s">
        <v>9</v>
      </c>
      <c r="D2278" t="s">
        <v>39</v>
      </c>
      <c r="E2278" t="s">
        <v>19</v>
      </c>
      <c r="F2278" s="7">
        <v>44657</v>
      </c>
      <c r="G2278" s="4">
        <v>2331</v>
      </c>
      <c r="H2278">
        <v>1623</v>
      </c>
      <c r="I2278" t="str">
        <f>TRIM(shipments[[#This Row],[Geography]])</f>
        <v>UK</v>
      </c>
      <c r="J2278">
        <f>shipments[[#This Row],[Boxes]]*_xlfn.XLOOKUP(shipments[[#This Row],[Product]],products[Product], products[Cost per box])</f>
        <v>12545.79</v>
      </c>
    </row>
    <row r="2279" spans="3:10" x14ac:dyDescent="0.3">
      <c r="C2279" t="s">
        <v>74</v>
      </c>
      <c r="D2279" t="s">
        <v>38</v>
      </c>
      <c r="E2279" t="s">
        <v>15</v>
      </c>
      <c r="F2279" s="7">
        <v>45012</v>
      </c>
      <c r="G2279" s="4">
        <v>10444</v>
      </c>
      <c r="H2279">
        <v>107</v>
      </c>
      <c r="I2279" t="str">
        <f>TRIM(shipments[[#This Row],[Geography]])</f>
        <v>Australia</v>
      </c>
      <c r="J2279">
        <f>shipments[[#This Row],[Boxes]]*_xlfn.XLOOKUP(shipments[[#This Row],[Product]],products[Product], products[Cost per box])</f>
        <v>411.95</v>
      </c>
    </row>
    <row r="2280" spans="3:10" x14ac:dyDescent="0.3">
      <c r="C2280" t="s">
        <v>5</v>
      </c>
      <c r="D2280" t="s">
        <v>109</v>
      </c>
      <c r="E2280" t="s">
        <v>32</v>
      </c>
      <c r="F2280" s="7">
        <v>44836</v>
      </c>
      <c r="G2280" s="4">
        <v>2072</v>
      </c>
      <c r="H2280">
        <v>383</v>
      </c>
      <c r="I2280" t="str">
        <f>TRIM(shipments[[#This Row],[Geography]])</f>
        <v>India</v>
      </c>
      <c r="J2280">
        <f>shipments[[#This Row],[Boxes]]*_xlfn.XLOOKUP(shipments[[#This Row],[Product]],products[Product], products[Cost per box])</f>
        <v>1271.56</v>
      </c>
    </row>
    <row r="2281" spans="3:10" x14ac:dyDescent="0.3">
      <c r="C2281" t="s">
        <v>75</v>
      </c>
      <c r="D2281" t="s">
        <v>38</v>
      </c>
      <c r="E2281" t="s">
        <v>16</v>
      </c>
      <c r="F2281" s="7">
        <v>45044</v>
      </c>
      <c r="G2281" s="4">
        <v>11795</v>
      </c>
      <c r="H2281">
        <v>116</v>
      </c>
      <c r="I2281" t="str">
        <f>TRIM(shipments[[#This Row],[Geography]])</f>
        <v>Australia</v>
      </c>
      <c r="J2281">
        <f>shipments[[#This Row],[Boxes]]*_xlfn.XLOOKUP(shipments[[#This Row],[Product]],products[Product], products[Cost per box])</f>
        <v>663.52</v>
      </c>
    </row>
    <row r="2282" spans="3:10" x14ac:dyDescent="0.3">
      <c r="C2282" t="s">
        <v>68</v>
      </c>
      <c r="D2282" t="s">
        <v>35</v>
      </c>
      <c r="E2282" t="s">
        <v>22</v>
      </c>
      <c r="F2282" s="7">
        <v>45112</v>
      </c>
      <c r="G2282" s="4">
        <v>3745</v>
      </c>
      <c r="H2282">
        <v>322</v>
      </c>
      <c r="I2282" t="str">
        <f>TRIM(shipments[[#This Row],[Geography]])</f>
        <v>USA</v>
      </c>
      <c r="J2282">
        <f>shipments[[#This Row],[Boxes]]*_xlfn.XLOOKUP(shipments[[#This Row],[Product]],products[Product], products[Cost per box])</f>
        <v>3294.06</v>
      </c>
    </row>
    <row r="2283" spans="3:10" x14ac:dyDescent="0.3">
      <c r="C2283" t="s">
        <v>95</v>
      </c>
      <c r="D2283" t="s">
        <v>38</v>
      </c>
      <c r="E2283" t="s">
        <v>25</v>
      </c>
      <c r="F2283" s="7">
        <v>44970</v>
      </c>
      <c r="G2283" s="4">
        <v>9996</v>
      </c>
      <c r="H2283">
        <v>672</v>
      </c>
      <c r="I2283" t="str">
        <f>TRIM(shipments[[#This Row],[Geography]])</f>
        <v>Australia</v>
      </c>
      <c r="J2283">
        <f>shipments[[#This Row],[Boxes]]*_xlfn.XLOOKUP(shipments[[#This Row],[Product]],products[Product], products[Cost per box])</f>
        <v>4320.96</v>
      </c>
    </row>
    <row r="2284" spans="3:10" x14ac:dyDescent="0.3">
      <c r="C2284" t="s">
        <v>64</v>
      </c>
      <c r="D2284" t="s">
        <v>34</v>
      </c>
      <c r="E2284" t="s">
        <v>26</v>
      </c>
      <c r="F2284" s="7">
        <v>45132</v>
      </c>
      <c r="G2284" s="4">
        <v>4102</v>
      </c>
      <c r="H2284">
        <v>69</v>
      </c>
      <c r="I2284" t="str">
        <f>TRIM(shipments[[#This Row],[Geography]])</f>
        <v>India</v>
      </c>
      <c r="J2284">
        <f>shipments[[#This Row],[Boxes]]*_xlfn.XLOOKUP(shipments[[#This Row],[Product]],products[Product], products[Cost per box])</f>
        <v>856.29</v>
      </c>
    </row>
    <row r="2285" spans="3:10" x14ac:dyDescent="0.3">
      <c r="C2285" t="s">
        <v>2</v>
      </c>
      <c r="D2285" t="s">
        <v>37</v>
      </c>
      <c r="E2285" t="s">
        <v>29</v>
      </c>
      <c r="F2285" s="7">
        <v>44779</v>
      </c>
      <c r="G2285" s="4">
        <v>6916</v>
      </c>
      <c r="H2285">
        <v>153</v>
      </c>
      <c r="I2285" t="str">
        <f>TRIM(shipments[[#This Row],[Geography]])</f>
        <v>New Zealand</v>
      </c>
      <c r="J2285">
        <f>shipments[[#This Row],[Boxes]]*_xlfn.XLOOKUP(shipments[[#This Row],[Product]],products[Product], products[Cost per box])</f>
        <v>1040.3999999999999</v>
      </c>
    </row>
    <row r="2286" spans="3:10" x14ac:dyDescent="0.3">
      <c r="C2286" t="s">
        <v>66</v>
      </c>
      <c r="D2286" t="s">
        <v>105</v>
      </c>
      <c r="E2286" t="s">
        <v>22</v>
      </c>
      <c r="F2286" s="7">
        <v>44682</v>
      </c>
      <c r="G2286" s="4">
        <v>3255</v>
      </c>
      <c r="H2286">
        <v>292</v>
      </c>
      <c r="I2286" t="str">
        <f>TRIM(shipments[[#This Row],[Geography]])</f>
        <v>Canada</v>
      </c>
      <c r="J2286">
        <f>shipments[[#This Row],[Boxes]]*_xlfn.XLOOKUP(shipments[[#This Row],[Product]],products[Product], products[Cost per box])</f>
        <v>2987.1600000000003</v>
      </c>
    </row>
    <row r="2287" spans="3:10" x14ac:dyDescent="0.3">
      <c r="C2287" t="s">
        <v>91</v>
      </c>
      <c r="D2287" t="s">
        <v>104</v>
      </c>
      <c r="E2287" t="s">
        <v>27</v>
      </c>
      <c r="F2287" s="7">
        <v>44749</v>
      </c>
      <c r="G2287" s="4">
        <v>5929</v>
      </c>
      <c r="H2287">
        <v>629</v>
      </c>
      <c r="I2287" t="str">
        <f>TRIM(shipments[[#This Row],[Geography]])</f>
        <v>Australia</v>
      </c>
      <c r="J2287">
        <f>shipments[[#This Row],[Boxes]]*_xlfn.XLOOKUP(shipments[[#This Row],[Product]],products[Product], products[Cost per box])</f>
        <v>6019.53</v>
      </c>
    </row>
    <row r="2288" spans="3:10" x14ac:dyDescent="0.3">
      <c r="C2288" t="s">
        <v>74</v>
      </c>
      <c r="D2288" t="s">
        <v>36</v>
      </c>
      <c r="E2288" t="s">
        <v>4</v>
      </c>
      <c r="F2288" s="7">
        <v>44942</v>
      </c>
      <c r="G2288" s="4">
        <v>11193</v>
      </c>
      <c r="H2288">
        <v>174</v>
      </c>
      <c r="I2288" t="str">
        <f>TRIM(shipments[[#This Row],[Geography]])</f>
        <v>Canada</v>
      </c>
      <c r="J2288">
        <f>shipments[[#This Row],[Boxes]]*_xlfn.XLOOKUP(shipments[[#This Row],[Product]],products[Product], products[Cost per box])</f>
        <v>896.1</v>
      </c>
    </row>
    <row r="2289" spans="3:10" x14ac:dyDescent="0.3">
      <c r="C2289" t="s">
        <v>73</v>
      </c>
      <c r="D2289" t="s">
        <v>107</v>
      </c>
      <c r="E2289" t="s">
        <v>22</v>
      </c>
      <c r="F2289" s="7">
        <v>44662</v>
      </c>
      <c r="G2289" s="4">
        <v>5992</v>
      </c>
      <c r="H2289">
        <v>457</v>
      </c>
      <c r="I2289" t="str">
        <f>TRIM(shipments[[#This Row],[Geography]])</f>
        <v>UK</v>
      </c>
      <c r="J2289">
        <f>shipments[[#This Row],[Boxes]]*_xlfn.XLOOKUP(shipments[[#This Row],[Product]],products[Product], products[Cost per box])</f>
        <v>4675.1100000000006</v>
      </c>
    </row>
    <row r="2290" spans="3:10" x14ac:dyDescent="0.3">
      <c r="C2290" t="s">
        <v>2</v>
      </c>
      <c r="D2290" t="s">
        <v>106</v>
      </c>
      <c r="E2290" t="s">
        <v>33</v>
      </c>
      <c r="F2290" s="7">
        <v>44786</v>
      </c>
      <c r="G2290" s="4">
        <v>1071</v>
      </c>
      <c r="H2290">
        <v>109</v>
      </c>
      <c r="I2290" t="str">
        <f>TRIM(shipments[[#This Row],[Geography]])</f>
        <v>USA</v>
      </c>
      <c r="J2290">
        <f>shipments[[#This Row],[Boxes]]*_xlfn.XLOOKUP(shipments[[#This Row],[Product]],products[Product], products[Cost per box])</f>
        <v>288.84999999999997</v>
      </c>
    </row>
    <row r="2291" spans="3:10" x14ac:dyDescent="0.3">
      <c r="C2291" t="s">
        <v>5</v>
      </c>
      <c r="D2291" t="s">
        <v>38</v>
      </c>
      <c r="E2291" t="s">
        <v>27</v>
      </c>
      <c r="F2291" s="7">
        <v>44992</v>
      </c>
      <c r="G2291" s="4">
        <v>13923</v>
      </c>
      <c r="H2291">
        <v>581</v>
      </c>
      <c r="I2291" t="str">
        <f>TRIM(shipments[[#This Row],[Geography]])</f>
        <v>Australia</v>
      </c>
      <c r="J2291">
        <f>shipments[[#This Row],[Boxes]]*_xlfn.XLOOKUP(shipments[[#This Row],[Product]],products[Product], products[Cost per box])</f>
        <v>5560.17</v>
      </c>
    </row>
    <row r="2292" spans="3:10" x14ac:dyDescent="0.3">
      <c r="C2292" t="s">
        <v>74</v>
      </c>
      <c r="D2292" t="s">
        <v>107</v>
      </c>
      <c r="E2292" t="s">
        <v>27</v>
      </c>
      <c r="F2292" s="7">
        <v>44742</v>
      </c>
      <c r="G2292" s="4">
        <v>6566</v>
      </c>
      <c r="H2292">
        <v>312</v>
      </c>
      <c r="I2292" t="str">
        <f>TRIM(shipments[[#This Row],[Geography]])</f>
        <v>UK</v>
      </c>
      <c r="J2292">
        <f>shipments[[#This Row],[Boxes]]*_xlfn.XLOOKUP(shipments[[#This Row],[Product]],products[Product], products[Cost per box])</f>
        <v>2985.84</v>
      </c>
    </row>
    <row r="2293" spans="3:10" x14ac:dyDescent="0.3">
      <c r="C2293" t="s">
        <v>68</v>
      </c>
      <c r="D2293" t="s">
        <v>39</v>
      </c>
      <c r="E2293" t="s">
        <v>33</v>
      </c>
      <c r="F2293" s="7">
        <v>44917</v>
      </c>
      <c r="G2293" s="4"/>
      <c r="H2293">
        <v>85</v>
      </c>
      <c r="I2293" t="str">
        <f>TRIM(shipments[[#This Row],[Geography]])</f>
        <v>UK</v>
      </c>
      <c r="J2293">
        <f>shipments[[#This Row],[Boxes]]*_xlfn.XLOOKUP(shipments[[#This Row],[Product]],products[Product], products[Cost per box])</f>
        <v>225.25</v>
      </c>
    </row>
    <row r="2294" spans="3:10" x14ac:dyDescent="0.3">
      <c r="C2294" t="s">
        <v>2</v>
      </c>
      <c r="D2294" t="s">
        <v>38</v>
      </c>
      <c r="E2294" t="s">
        <v>32</v>
      </c>
      <c r="F2294" s="7">
        <v>44956</v>
      </c>
      <c r="G2294" s="4">
        <v>1323</v>
      </c>
      <c r="H2294">
        <v>58</v>
      </c>
      <c r="I2294" t="str">
        <f>TRIM(shipments[[#This Row],[Geography]])</f>
        <v>Australia</v>
      </c>
      <c r="J2294">
        <f>shipments[[#This Row],[Boxes]]*_xlfn.XLOOKUP(shipments[[#This Row],[Product]],products[Product], products[Cost per box])</f>
        <v>192.56</v>
      </c>
    </row>
    <row r="2295" spans="3:10" x14ac:dyDescent="0.3">
      <c r="C2295" t="s">
        <v>66</v>
      </c>
      <c r="D2295" t="s">
        <v>39</v>
      </c>
      <c r="E2295" t="s">
        <v>26</v>
      </c>
      <c r="F2295" s="7">
        <v>45021</v>
      </c>
      <c r="G2295" s="4">
        <v>5355</v>
      </c>
      <c r="H2295">
        <v>32</v>
      </c>
      <c r="I2295" t="str">
        <f>TRIM(shipments[[#This Row],[Geography]])</f>
        <v>UK</v>
      </c>
      <c r="J2295">
        <f>shipments[[#This Row],[Boxes]]*_xlfn.XLOOKUP(shipments[[#This Row],[Product]],products[Product], products[Cost per box])</f>
        <v>397.12</v>
      </c>
    </row>
    <row r="2296" spans="3:10" x14ac:dyDescent="0.3">
      <c r="C2296" t="s">
        <v>5</v>
      </c>
      <c r="D2296" t="s">
        <v>106</v>
      </c>
      <c r="E2296" t="s">
        <v>23</v>
      </c>
      <c r="F2296" s="7">
        <v>44923</v>
      </c>
      <c r="G2296" s="4">
        <v>7063</v>
      </c>
      <c r="H2296">
        <v>283</v>
      </c>
      <c r="I2296" t="str">
        <f>TRIM(shipments[[#This Row],[Geography]])</f>
        <v>USA</v>
      </c>
      <c r="J2296">
        <f>shipments[[#This Row],[Boxes]]*_xlfn.XLOOKUP(shipments[[#This Row],[Product]],products[Product], products[Cost per box])</f>
        <v>1341.42</v>
      </c>
    </row>
    <row r="2297" spans="3:10" x14ac:dyDescent="0.3">
      <c r="C2297" t="s">
        <v>67</v>
      </c>
      <c r="D2297" t="s">
        <v>98</v>
      </c>
      <c r="E2297" t="s">
        <v>31</v>
      </c>
      <c r="F2297" s="7">
        <v>44703</v>
      </c>
      <c r="G2297" s="4">
        <v>658</v>
      </c>
      <c r="H2297">
        <v>364</v>
      </c>
      <c r="I2297" t="str">
        <f>TRIM(shipments[[#This Row],[Geography]])</f>
        <v>UK</v>
      </c>
      <c r="J2297">
        <f>shipments[[#This Row],[Boxes]]*_xlfn.XLOOKUP(shipments[[#This Row],[Product]],products[Product], products[Cost per box])</f>
        <v>1004.6399999999999</v>
      </c>
    </row>
    <row r="2298" spans="3:10" x14ac:dyDescent="0.3">
      <c r="C2298" t="s">
        <v>2</v>
      </c>
      <c r="D2298" t="s">
        <v>34</v>
      </c>
      <c r="E2298" t="s">
        <v>28</v>
      </c>
      <c r="F2298" s="7">
        <v>44665</v>
      </c>
      <c r="G2298" s="4">
        <v>7329</v>
      </c>
      <c r="H2298">
        <v>605</v>
      </c>
      <c r="I2298" t="str">
        <f>TRIM(shipments[[#This Row],[Geography]])</f>
        <v>India</v>
      </c>
      <c r="J2298">
        <f>shipments[[#This Row],[Boxes]]*_xlfn.XLOOKUP(shipments[[#This Row],[Product]],products[Product], products[Cost per box])</f>
        <v>5100.1499999999996</v>
      </c>
    </row>
    <row r="2299" spans="3:10" x14ac:dyDescent="0.3">
      <c r="C2299" t="s">
        <v>3</v>
      </c>
      <c r="D2299" t="s">
        <v>110</v>
      </c>
      <c r="E2299" t="s">
        <v>24</v>
      </c>
      <c r="F2299" s="7">
        <v>44896</v>
      </c>
      <c r="G2299" s="4">
        <v>4053</v>
      </c>
      <c r="H2299">
        <v>707</v>
      </c>
      <c r="I2299" t="str">
        <f>TRIM(shipments[[#This Row],[Geography]])</f>
        <v>UK</v>
      </c>
      <c r="J2299">
        <f>shipments[[#This Row],[Boxes]]*_xlfn.XLOOKUP(shipments[[#This Row],[Product]],products[Product], products[Cost per box])</f>
        <v>7430.57</v>
      </c>
    </row>
    <row r="2300" spans="3:10" x14ac:dyDescent="0.3">
      <c r="C2300" t="s">
        <v>74</v>
      </c>
      <c r="D2300" t="s">
        <v>35</v>
      </c>
      <c r="E2300" t="s">
        <v>32</v>
      </c>
      <c r="F2300" s="7">
        <v>45125</v>
      </c>
      <c r="G2300" s="4">
        <v>1939</v>
      </c>
      <c r="H2300">
        <v>469</v>
      </c>
      <c r="I2300" t="str">
        <f>TRIM(shipments[[#This Row],[Geography]])</f>
        <v>USA</v>
      </c>
      <c r="J2300">
        <f>shipments[[#This Row],[Boxes]]*_xlfn.XLOOKUP(shipments[[#This Row],[Product]],products[Product], products[Cost per box])</f>
        <v>1557.08</v>
      </c>
    </row>
    <row r="2301" spans="3:10" x14ac:dyDescent="0.3">
      <c r="C2301" t="s">
        <v>8</v>
      </c>
      <c r="D2301" t="s">
        <v>109</v>
      </c>
      <c r="E2301" t="s">
        <v>21</v>
      </c>
      <c r="F2301" s="7">
        <v>44846</v>
      </c>
      <c r="G2301" s="4">
        <v>609</v>
      </c>
      <c r="H2301">
        <v>1201</v>
      </c>
      <c r="I2301" t="str">
        <f>TRIM(shipments[[#This Row],[Geography]])</f>
        <v>India</v>
      </c>
      <c r="J2301">
        <f>shipments[[#This Row],[Boxes]]*_xlfn.XLOOKUP(shipments[[#This Row],[Product]],products[Product], products[Cost per box])</f>
        <v>9872.2200000000012</v>
      </c>
    </row>
    <row r="2302" spans="3:10" x14ac:dyDescent="0.3">
      <c r="C2302" t="s">
        <v>92</v>
      </c>
      <c r="D2302" t="s">
        <v>34</v>
      </c>
      <c r="E2302" t="s">
        <v>27</v>
      </c>
      <c r="F2302" s="7">
        <v>45051</v>
      </c>
      <c r="G2302" s="4">
        <v>11998</v>
      </c>
      <c r="H2302">
        <v>302</v>
      </c>
      <c r="I2302" t="str">
        <f>TRIM(shipments[[#This Row],[Geography]])</f>
        <v>India</v>
      </c>
      <c r="J2302">
        <f>shipments[[#This Row],[Boxes]]*_xlfn.XLOOKUP(shipments[[#This Row],[Product]],products[Product], products[Cost per box])</f>
        <v>2890.14</v>
      </c>
    </row>
    <row r="2303" spans="3:10" x14ac:dyDescent="0.3">
      <c r="C2303" t="s">
        <v>5</v>
      </c>
      <c r="D2303" t="s">
        <v>110</v>
      </c>
      <c r="E2303" t="s">
        <v>19</v>
      </c>
      <c r="F2303" s="7">
        <v>44909</v>
      </c>
      <c r="G2303" s="4">
        <v>504</v>
      </c>
      <c r="H2303">
        <v>203</v>
      </c>
      <c r="I2303" t="str">
        <f>TRIM(shipments[[#This Row],[Geography]])</f>
        <v>UK</v>
      </c>
      <c r="J2303">
        <f>shipments[[#This Row],[Boxes]]*_xlfn.XLOOKUP(shipments[[#This Row],[Product]],products[Product], products[Cost per box])</f>
        <v>1569.19</v>
      </c>
    </row>
    <row r="2304" spans="3:10" x14ac:dyDescent="0.3">
      <c r="C2304" t="s">
        <v>66</v>
      </c>
      <c r="D2304" t="s">
        <v>111</v>
      </c>
      <c r="E2304" t="s">
        <v>18</v>
      </c>
      <c r="F2304" s="7">
        <v>44912</v>
      </c>
      <c r="G2304" s="4">
        <v>2450</v>
      </c>
      <c r="H2304">
        <v>188</v>
      </c>
      <c r="I2304" t="str">
        <f>TRIM(shipments[[#This Row],[Geography]])</f>
        <v>New Zealand</v>
      </c>
      <c r="J2304">
        <f>shipments[[#This Row],[Boxes]]*_xlfn.XLOOKUP(shipments[[#This Row],[Product]],products[Product], products[Cost per box])</f>
        <v>1868.7199999999998</v>
      </c>
    </row>
    <row r="2305" spans="3:10" x14ac:dyDescent="0.3">
      <c r="C2305" t="s">
        <v>70</v>
      </c>
      <c r="D2305" t="s">
        <v>39</v>
      </c>
      <c r="E2305" t="s">
        <v>14</v>
      </c>
      <c r="F2305" s="7">
        <v>45002</v>
      </c>
      <c r="G2305" s="4">
        <v>595</v>
      </c>
      <c r="H2305">
        <v>558</v>
      </c>
      <c r="I2305" t="str">
        <f>TRIM(shipments[[#This Row],[Geography]])</f>
        <v>UK</v>
      </c>
      <c r="J2305">
        <f>shipments[[#This Row],[Boxes]]*_xlfn.XLOOKUP(shipments[[#This Row],[Product]],products[Product], products[Cost per box])</f>
        <v>4173.84</v>
      </c>
    </row>
    <row r="2306" spans="3:10" x14ac:dyDescent="0.3">
      <c r="C2306" t="s">
        <v>66</v>
      </c>
      <c r="D2306" t="s">
        <v>105</v>
      </c>
      <c r="E2306" t="s">
        <v>19</v>
      </c>
      <c r="F2306" s="7">
        <v>44841</v>
      </c>
      <c r="G2306" s="4">
        <v>7861</v>
      </c>
      <c r="H2306">
        <v>1106</v>
      </c>
      <c r="I2306" t="str">
        <f>TRIM(shipments[[#This Row],[Geography]])</f>
        <v>Canada</v>
      </c>
      <c r="J2306">
        <f>shipments[[#This Row],[Boxes]]*_xlfn.XLOOKUP(shipments[[#This Row],[Product]],products[Product], products[Cost per box])</f>
        <v>8549.380000000001</v>
      </c>
    </row>
    <row r="2307" spans="3:10" x14ac:dyDescent="0.3">
      <c r="C2307" t="s">
        <v>5</v>
      </c>
      <c r="D2307" t="s">
        <v>102</v>
      </c>
      <c r="E2307" t="s">
        <v>14</v>
      </c>
      <c r="F2307" s="7">
        <v>44842</v>
      </c>
      <c r="G2307" s="4">
        <v>728</v>
      </c>
      <c r="H2307">
        <v>227</v>
      </c>
      <c r="I2307" t="str">
        <f>TRIM(shipments[[#This Row],[Geography]])</f>
        <v>New Zealand</v>
      </c>
      <c r="J2307">
        <f>shipments[[#This Row],[Boxes]]*_xlfn.XLOOKUP(shipments[[#This Row],[Product]],products[Product], products[Cost per box])</f>
        <v>1697.96</v>
      </c>
    </row>
    <row r="2308" spans="3:10" x14ac:dyDescent="0.3">
      <c r="C2308" t="s">
        <v>64</v>
      </c>
      <c r="D2308" t="s">
        <v>106</v>
      </c>
      <c r="E2308" t="s">
        <v>17</v>
      </c>
      <c r="F2308" s="7">
        <v>44662</v>
      </c>
      <c r="G2308" s="4">
        <v>98</v>
      </c>
      <c r="H2308">
        <v>418</v>
      </c>
      <c r="I2308" t="str">
        <f>TRIM(shipments[[#This Row],[Geography]])</f>
        <v>USA</v>
      </c>
      <c r="J2308">
        <f>shipments[[#This Row],[Boxes]]*_xlfn.XLOOKUP(shipments[[#This Row],[Product]],products[Product], products[Cost per box])</f>
        <v>2637.58</v>
      </c>
    </row>
    <row r="2309" spans="3:10" x14ac:dyDescent="0.3">
      <c r="C2309" t="s">
        <v>92</v>
      </c>
      <c r="D2309" t="s">
        <v>36</v>
      </c>
      <c r="E2309" t="s">
        <v>16</v>
      </c>
      <c r="F2309" s="7">
        <v>44992</v>
      </c>
      <c r="G2309" s="4">
        <v>5005</v>
      </c>
      <c r="H2309">
        <v>228</v>
      </c>
      <c r="I2309" t="str">
        <f>TRIM(shipments[[#This Row],[Geography]])</f>
        <v>Canada</v>
      </c>
      <c r="J2309">
        <f>shipments[[#This Row],[Boxes]]*_xlfn.XLOOKUP(shipments[[#This Row],[Product]],products[Product], products[Cost per box])</f>
        <v>1304.1599999999999</v>
      </c>
    </row>
    <row r="2310" spans="3:10" x14ac:dyDescent="0.3">
      <c r="C2310" t="s">
        <v>69</v>
      </c>
      <c r="D2310" t="s">
        <v>39</v>
      </c>
      <c r="E2310" t="s">
        <v>28</v>
      </c>
      <c r="F2310" s="7">
        <v>45063</v>
      </c>
      <c r="G2310" s="4">
        <v>10066</v>
      </c>
      <c r="H2310">
        <v>277</v>
      </c>
      <c r="I2310" t="str">
        <f>TRIM(shipments[[#This Row],[Geography]])</f>
        <v>UK</v>
      </c>
      <c r="J2310">
        <f>shipments[[#This Row],[Boxes]]*_xlfn.XLOOKUP(shipments[[#This Row],[Product]],products[Product], products[Cost per box])</f>
        <v>2335.11</v>
      </c>
    </row>
    <row r="2311" spans="3:10" x14ac:dyDescent="0.3">
      <c r="C2311" t="s">
        <v>64</v>
      </c>
      <c r="D2311" t="s">
        <v>104</v>
      </c>
      <c r="E2311" t="s">
        <v>23</v>
      </c>
      <c r="F2311" s="7">
        <v>44922</v>
      </c>
      <c r="G2311" s="4">
        <v>1029</v>
      </c>
      <c r="H2311">
        <v>32</v>
      </c>
      <c r="I2311" t="str">
        <f>TRIM(shipments[[#This Row],[Geography]])</f>
        <v>Australia</v>
      </c>
      <c r="J2311">
        <f>shipments[[#This Row],[Boxes]]*_xlfn.XLOOKUP(shipments[[#This Row],[Product]],products[Product], products[Cost per box])</f>
        <v>151.68</v>
      </c>
    </row>
    <row r="2312" spans="3:10" x14ac:dyDescent="0.3">
      <c r="C2312" t="s">
        <v>71</v>
      </c>
      <c r="D2312" t="s">
        <v>98</v>
      </c>
      <c r="E2312" t="s">
        <v>13</v>
      </c>
      <c r="F2312" s="7">
        <v>44846</v>
      </c>
      <c r="G2312" s="4">
        <v>2051</v>
      </c>
      <c r="H2312">
        <v>28</v>
      </c>
      <c r="I2312" t="str">
        <f>TRIM(shipments[[#This Row],[Geography]])</f>
        <v>UK</v>
      </c>
      <c r="J2312">
        <f>shipments[[#This Row],[Boxes]]*_xlfn.XLOOKUP(shipments[[#This Row],[Product]],products[Product], products[Cost per box])</f>
        <v>147.28</v>
      </c>
    </row>
    <row r="2313" spans="3:10" x14ac:dyDescent="0.3">
      <c r="C2313" t="s">
        <v>92</v>
      </c>
      <c r="D2313" t="s">
        <v>113</v>
      </c>
      <c r="E2313" t="s">
        <v>22</v>
      </c>
      <c r="F2313" s="7">
        <v>44691</v>
      </c>
      <c r="G2313" s="4">
        <v>6517</v>
      </c>
      <c r="H2313">
        <v>573</v>
      </c>
      <c r="I2313" t="str">
        <f>TRIM(shipments[[#This Row],[Geography]])</f>
        <v>New Zealand</v>
      </c>
      <c r="J2313">
        <f>shipments[[#This Row],[Boxes]]*_xlfn.XLOOKUP(shipments[[#This Row],[Product]],products[Product], products[Cost per box])</f>
        <v>5861.79</v>
      </c>
    </row>
    <row r="2314" spans="3:10" x14ac:dyDescent="0.3">
      <c r="C2314" t="s">
        <v>65</v>
      </c>
      <c r="D2314" t="s">
        <v>112</v>
      </c>
      <c r="E2314" t="s">
        <v>15</v>
      </c>
      <c r="F2314" s="7">
        <v>44868</v>
      </c>
      <c r="G2314" s="4">
        <v>6433</v>
      </c>
      <c r="H2314">
        <v>312</v>
      </c>
      <c r="I2314" t="str">
        <f>TRIM(shipments[[#This Row],[Geography]])</f>
        <v>Australia</v>
      </c>
      <c r="J2314">
        <f>shipments[[#This Row],[Boxes]]*_xlfn.XLOOKUP(shipments[[#This Row],[Product]],products[Product], products[Cost per box])</f>
        <v>1201.2</v>
      </c>
    </row>
    <row r="2315" spans="3:10" x14ac:dyDescent="0.3">
      <c r="C2315" t="s">
        <v>68</v>
      </c>
      <c r="D2315" t="s">
        <v>114</v>
      </c>
      <c r="E2315" t="s">
        <v>14</v>
      </c>
      <c r="F2315" s="7">
        <v>44670</v>
      </c>
      <c r="G2315" s="4">
        <v>4690</v>
      </c>
      <c r="H2315">
        <v>122</v>
      </c>
      <c r="I2315" t="str">
        <f>TRIM(shipments[[#This Row],[Geography]])</f>
        <v>Canada</v>
      </c>
      <c r="J2315">
        <f>shipments[[#This Row],[Boxes]]*_xlfn.XLOOKUP(shipments[[#This Row],[Product]],products[Product], products[Cost per box])</f>
        <v>912.56000000000006</v>
      </c>
    </row>
    <row r="2316" spans="3:10" x14ac:dyDescent="0.3">
      <c r="C2316" t="s">
        <v>74</v>
      </c>
      <c r="D2316" t="s">
        <v>34</v>
      </c>
      <c r="E2316" t="s">
        <v>15</v>
      </c>
      <c r="F2316" s="7">
        <v>45160</v>
      </c>
      <c r="G2316" s="4">
        <v>6335</v>
      </c>
      <c r="H2316">
        <v>264</v>
      </c>
      <c r="I2316" t="str">
        <f>TRIM(shipments[[#This Row],[Geography]])</f>
        <v>India</v>
      </c>
      <c r="J2316">
        <f>shipments[[#This Row],[Boxes]]*_xlfn.XLOOKUP(shipments[[#This Row],[Product]],products[Product], products[Cost per box])</f>
        <v>1016.4</v>
      </c>
    </row>
    <row r="2317" spans="3:10" x14ac:dyDescent="0.3">
      <c r="C2317" t="s">
        <v>92</v>
      </c>
      <c r="D2317" t="s">
        <v>36</v>
      </c>
      <c r="E2317" t="s">
        <v>23</v>
      </c>
      <c r="F2317" s="7">
        <v>45063</v>
      </c>
      <c r="G2317" s="4">
        <v>8225</v>
      </c>
      <c r="H2317">
        <v>138</v>
      </c>
      <c r="I2317" t="str">
        <f>TRIM(shipments[[#This Row],[Geography]])</f>
        <v>Canada</v>
      </c>
      <c r="J2317">
        <f>shipments[[#This Row],[Boxes]]*_xlfn.XLOOKUP(shipments[[#This Row],[Product]],products[Product], products[Cost per box])</f>
        <v>654.12</v>
      </c>
    </row>
    <row r="2318" spans="3:10" x14ac:dyDescent="0.3">
      <c r="C2318" t="s">
        <v>3</v>
      </c>
      <c r="D2318" t="s">
        <v>37</v>
      </c>
      <c r="E2318" t="s">
        <v>4</v>
      </c>
      <c r="F2318" s="7">
        <v>44663</v>
      </c>
      <c r="G2318" s="4">
        <v>7441</v>
      </c>
      <c r="H2318">
        <v>144</v>
      </c>
      <c r="I2318" t="str">
        <f>TRIM(shipments[[#This Row],[Geography]])</f>
        <v>New Zealand</v>
      </c>
      <c r="J2318">
        <f>shipments[[#This Row],[Boxes]]*_xlfn.XLOOKUP(shipments[[#This Row],[Product]],products[Product], products[Cost per box])</f>
        <v>741.6</v>
      </c>
    </row>
    <row r="2319" spans="3:10" x14ac:dyDescent="0.3">
      <c r="C2319" t="s">
        <v>7</v>
      </c>
      <c r="D2319" t="s">
        <v>36</v>
      </c>
      <c r="E2319" t="s">
        <v>21</v>
      </c>
      <c r="F2319" s="7">
        <v>44841</v>
      </c>
      <c r="G2319" s="4">
        <v>5992</v>
      </c>
      <c r="H2319">
        <v>121</v>
      </c>
      <c r="I2319" t="str">
        <f>TRIM(shipments[[#This Row],[Geography]])</f>
        <v>Canada</v>
      </c>
      <c r="J2319">
        <f>shipments[[#This Row],[Boxes]]*_xlfn.XLOOKUP(shipments[[#This Row],[Product]],products[Product], products[Cost per box])</f>
        <v>994.62000000000012</v>
      </c>
    </row>
    <row r="2320" spans="3:10" x14ac:dyDescent="0.3">
      <c r="C2320" t="s">
        <v>95</v>
      </c>
      <c r="D2320" t="s">
        <v>38</v>
      </c>
      <c r="E2320" t="s">
        <v>29</v>
      </c>
      <c r="F2320" s="7">
        <v>44984</v>
      </c>
      <c r="G2320" s="4">
        <v>5075</v>
      </c>
      <c r="H2320">
        <v>166</v>
      </c>
      <c r="I2320" t="str">
        <f>TRIM(shipments[[#This Row],[Geography]])</f>
        <v>Australia</v>
      </c>
      <c r="J2320">
        <f>shipments[[#This Row],[Boxes]]*_xlfn.XLOOKUP(shipments[[#This Row],[Product]],products[Product], products[Cost per box])</f>
        <v>1128.8</v>
      </c>
    </row>
    <row r="2321" spans="3:10" x14ac:dyDescent="0.3">
      <c r="C2321" t="s">
        <v>7</v>
      </c>
      <c r="D2321" t="s">
        <v>36</v>
      </c>
      <c r="E2321" t="s">
        <v>13</v>
      </c>
      <c r="F2321" s="7">
        <v>45092</v>
      </c>
      <c r="G2321" s="4">
        <v>4375</v>
      </c>
      <c r="H2321">
        <v>754</v>
      </c>
      <c r="I2321" t="str">
        <f>TRIM(shipments[[#This Row],[Geography]])</f>
        <v>Canada</v>
      </c>
      <c r="J2321">
        <f>shipments[[#This Row],[Boxes]]*_xlfn.XLOOKUP(shipments[[#This Row],[Product]],products[Product], products[Cost per box])</f>
        <v>3966.04</v>
      </c>
    </row>
    <row r="2322" spans="3:10" x14ac:dyDescent="0.3">
      <c r="C2322" t="s">
        <v>3</v>
      </c>
      <c r="D2322" t="s">
        <v>98</v>
      </c>
      <c r="E2322" t="s">
        <v>27</v>
      </c>
      <c r="F2322" s="7">
        <v>44881</v>
      </c>
      <c r="G2322" s="4">
        <v>2618</v>
      </c>
      <c r="H2322">
        <v>130</v>
      </c>
      <c r="I2322" t="str">
        <f>TRIM(shipments[[#This Row],[Geography]])</f>
        <v>UK</v>
      </c>
      <c r="J2322">
        <f>shipments[[#This Row],[Boxes]]*_xlfn.XLOOKUP(shipments[[#This Row],[Product]],products[Product], products[Cost per box])</f>
        <v>1244.1000000000001</v>
      </c>
    </row>
    <row r="2323" spans="3:10" x14ac:dyDescent="0.3">
      <c r="C2323" t="s">
        <v>6</v>
      </c>
      <c r="D2323" t="s">
        <v>38</v>
      </c>
      <c r="E2323" t="s">
        <v>18</v>
      </c>
      <c r="F2323" s="7">
        <v>45170</v>
      </c>
      <c r="G2323" s="4">
        <v>2226</v>
      </c>
      <c r="H2323">
        <v>519</v>
      </c>
      <c r="I2323" t="str">
        <f>TRIM(shipments[[#This Row],[Geography]])</f>
        <v>Australia</v>
      </c>
      <c r="J2323">
        <f>shipments[[#This Row],[Boxes]]*_xlfn.XLOOKUP(shipments[[#This Row],[Product]],products[Product], products[Cost per box])</f>
        <v>5158.8599999999997</v>
      </c>
    </row>
    <row r="2324" spans="3:10" x14ac:dyDescent="0.3">
      <c r="C2324" t="s">
        <v>3</v>
      </c>
      <c r="D2324" t="s">
        <v>111</v>
      </c>
      <c r="E2324" t="s">
        <v>4</v>
      </c>
      <c r="F2324" s="7">
        <v>44821</v>
      </c>
      <c r="G2324" s="4">
        <v>11445</v>
      </c>
      <c r="H2324">
        <v>305</v>
      </c>
      <c r="I2324" t="str">
        <f>TRIM(shipments[[#This Row],[Geography]])</f>
        <v>New Zealand</v>
      </c>
      <c r="J2324">
        <f>shipments[[#This Row],[Boxes]]*_xlfn.XLOOKUP(shipments[[#This Row],[Product]],products[Product], products[Cost per box])</f>
        <v>1570.75</v>
      </c>
    </row>
    <row r="2325" spans="3:10" x14ac:dyDescent="0.3">
      <c r="C2325" t="s">
        <v>72</v>
      </c>
      <c r="D2325" t="s">
        <v>100</v>
      </c>
      <c r="E2325" t="s">
        <v>25</v>
      </c>
      <c r="F2325" s="7">
        <v>44791</v>
      </c>
      <c r="G2325" s="4">
        <v>819</v>
      </c>
      <c r="H2325">
        <v>362</v>
      </c>
      <c r="I2325" t="str">
        <f>TRIM(shipments[[#This Row],[Geography]])</f>
        <v>India</v>
      </c>
      <c r="J2325">
        <f>shipments[[#This Row],[Boxes]]*_xlfn.XLOOKUP(shipments[[#This Row],[Product]],products[Product], products[Cost per box])</f>
        <v>2327.66</v>
      </c>
    </row>
    <row r="2326" spans="3:10" x14ac:dyDescent="0.3">
      <c r="C2326" t="s">
        <v>67</v>
      </c>
      <c r="D2326" t="s">
        <v>98</v>
      </c>
      <c r="E2326" t="s">
        <v>27</v>
      </c>
      <c r="F2326" s="7">
        <v>44882</v>
      </c>
      <c r="G2326" s="4">
        <v>1197</v>
      </c>
      <c r="H2326">
        <v>86</v>
      </c>
      <c r="I2326" t="str">
        <f>TRIM(shipments[[#This Row],[Geography]])</f>
        <v>UK</v>
      </c>
      <c r="J2326">
        <f>shipments[[#This Row],[Boxes]]*_xlfn.XLOOKUP(shipments[[#This Row],[Product]],products[Product], products[Cost per box])</f>
        <v>823.02</v>
      </c>
    </row>
    <row r="2327" spans="3:10" x14ac:dyDescent="0.3">
      <c r="C2327" t="s">
        <v>66</v>
      </c>
      <c r="D2327" t="s">
        <v>102</v>
      </c>
      <c r="E2327" t="s">
        <v>32</v>
      </c>
      <c r="F2327" s="7">
        <v>44700</v>
      </c>
      <c r="G2327" s="4">
        <v>12173</v>
      </c>
      <c r="H2327">
        <v>344</v>
      </c>
      <c r="I2327" t="str">
        <f>TRIM(shipments[[#This Row],[Geography]])</f>
        <v>New Zealand</v>
      </c>
      <c r="J2327">
        <f>shipments[[#This Row],[Boxes]]*_xlfn.XLOOKUP(shipments[[#This Row],[Product]],products[Product], products[Cost per box])</f>
        <v>1142.08</v>
      </c>
    </row>
    <row r="2328" spans="3:10" x14ac:dyDescent="0.3">
      <c r="C2328" t="s">
        <v>7</v>
      </c>
      <c r="D2328" t="s">
        <v>107</v>
      </c>
      <c r="E2328" t="s">
        <v>21</v>
      </c>
      <c r="F2328" s="7">
        <v>44750</v>
      </c>
      <c r="G2328" s="4">
        <v>2737</v>
      </c>
      <c r="H2328">
        <v>478</v>
      </c>
      <c r="I2328" t="str">
        <f>TRIM(shipments[[#This Row],[Geography]])</f>
        <v>UK</v>
      </c>
      <c r="J2328">
        <f>shipments[[#This Row],[Boxes]]*_xlfn.XLOOKUP(shipments[[#This Row],[Product]],products[Product], products[Cost per box])</f>
        <v>3929.1600000000003</v>
      </c>
    </row>
    <row r="2329" spans="3:10" x14ac:dyDescent="0.3">
      <c r="C2329" t="s">
        <v>74</v>
      </c>
      <c r="D2329" t="s">
        <v>106</v>
      </c>
      <c r="E2329" t="s">
        <v>16</v>
      </c>
      <c r="F2329" s="7">
        <v>44813</v>
      </c>
      <c r="G2329" s="4">
        <v>2268</v>
      </c>
      <c r="H2329">
        <v>226</v>
      </c>
      <c r="I2329" t="str">
        <f>TRIM(shipments[[#This Row],[Geography]])</f>
        <v>USA</v>
      </c>
      <c r="J2329">
        <f>shipments[[#This Row],[Boxes]]*_xlfn.XLOOKUP(shipments[[#This Row],[Product]],products[Product], products[Cost per box])</f>
        <v>1292.72</v>
      </c>
    </row>
    <row r="2330" spans="3:10" x14ac:dyDescent="0.3">
      <c r="C2330" t="s">
        <v>65</v>
      </c>
      <c r="D2330" t="s">
        <v>39</v>
      </c>
      <c r="E2330" t="s">
        <v>20</v>
      </c>
      <c r="F2330" s="7">
        <v>44677</v>
      </c>
      <c r="G2330" s="4">
        <v>1113</v>
      </c>
      <c r="H2330">
        <v>24</v>
      </c>
      <c r="I2330" t="str">
        <f>TRIM(shipments[[#This Row],[Geography]])</f>
        <v>UK</v>
      </c>
      <c r="J2330">
        <f>shipments[[#This Row],[Boxes]]*_xlfn.XLOOKUP(shipments[[#This Row],[Product]],products[Product], products[Cost per box])</f>
        <v>88.320000000000007</v>
      </c>
    </row>
    <row r="2331" spans="3:10" x14ac:dyDescent="0.3">
      <c r="C2331" t="s">
        <v>2</v>
      </c>
      <c r="D2331" t="s">
        <v>39</v>
      </c>
      <c r="E2331" t="s">
        <v>20</v>
      </c>
      <c r="F2331" s="7">
        <v>45105</v>
      </c>
      <c r="G2331" s="4">
        <v>2177</v>
      </c>
      <c r="H2331">
        <v>339</v>
      </c>
      <c r="I2331" t="str">
        <f>TRIM(shipments[[#This Row],[Geography]])</f>
        <v>UK</v>
      </c>
      <c r="J2331">
        <f>shipments[[#This Row],[Boxes]]*_xlfn.XLOOKUP(shipments[[#This Row],[Product]],products[Product], products[Cost per box])</f>
        <v>1247.52</v>
      </c>
    </row>
    <row r="2332" spans="3:10" x14ac:dyDescent="0.3">
      <c r="C2332" t="s">
        <v>6</v>
      </c>
      <c r="D2332" t="s">
        <v>34</v>
      </c>
      <c r="E2332" t="s">
        <v>29</v>
      </c>
      <c r="F2332" s="7">
        <v>44966</v>
      </c>
      <c r="G2332" s="4">
        <v>784</v>
      </c>
      <c r="H2332">
        <v>502</v>
      </c>
      <c r="I2332" t="str">
        <f>TRIM(shipments[[#This Row],[Geography]])</f>
        <v>India</v>
      </c>
      <c r="J2332">
        <f>shipments[[#This Row],[Boxes]]*_xlfn.XLOOKUP(shipments[[#This Row],[Product]],products[Product], products[Cost per box])</f>
        <v>3413.6</v>
      </c>
    </row>
    <row r="2333" spans="3:10" x14ac:dyDescent="0.3">
      <c r="C2333" t="s">
        <v>5</v>
      </c>
      <c r="D2333" t="s">
        <v>34</v>
      </c>
      <c r="E2333" t="s">
        <v>14</v>
      </c>
      <c r="F2333" s="7">
        <v>44951</v>
      </c>
      <c r="G2333" s="4">
        <v>3101</v>
      </c>
      <c r="H2333">
        <v>469</v>
      </c>
      <c r="I2333" t="str">
        <f>TRIM(shipments[[#This Row],[Geography]])</f>
        <v>India</v>
      </c>
      <c r="J2333">
        <f>shipments[[#This Row],[Boxes]]*_xlfn.XLOOKUP(shipments[[#This Row],[Product]],products[Product], products[Cost per box])</f>
        <v>3508.1200000000003</v>
      </c>
    </row>
    <row r="2334" spans="3:10" x14ac:dyDescent="0.3">
      <c r="C2334" t="s">
        <v>68</v>
      </c>
      <c r="D2334" t="s">
        <v>34</v>
      </c>
      <c r="E2334" t="s">
        <v>27</v>
      </c>
      <c r="F2334" s="7">
        <v>45048</v>
      </c>
      <c r="G2334" s="4">
        <v>1218</v>
      </c>
      <c r="H2334">
        <v>41</v>
      </c>
      <c r="I2334" t="str">
        <f>TRIM(shipments[[#This Row],[Geography]])</f>
        <v>India</v>
      </c>
      <c r="J2334">
        <f>shipments[[#This Row],[Boxes]]*_xlfn.XLOOKUP(shipments[[#This Row],[Product]],products[Product], products[Cost per box])</f>
        <v>392.37</v>
      </c>
    </row>
    <row r="2335" spans="3:10" x14ac:dyDescent="0.3">
      <c r="C2335" t="s">
        <v>64</v>
      </c>
      <c r="D2335" t="s">
        <v>100</v>
      </c>
      <c r="E2335" t="s">
        <v>19</v>
      </c>
      <c r="F2335" s="7">
        <v>44919</v>
      </c>
      <c r="G2335" s="4">
        <v>238</v>
      </c>
      <c r="H2335">
        <v>170</v>
      </c>
      <c r="I2335" t="str">
        <f>TRIM(shipments[[#This Row],[Geography]])</f>
        <v>India</v>
      </c>
      <c r="J2335">
        <f>shipments[[#This Row],[Boxes]]*_xlfn.XLOOKUP(shipments[[#This Row],[Product]],products[Product], products[Cost per box])</f>
        <v>1314.1000000000001</v>
      </c>
    </row>
    <row r="2336" spans="3:10" x14ac:dyDescent="0.3">
      <c r="C2336" t="s">
        <v>70</v>
      </c>
      <c r="D2336" t="s">
        <v>105</v>
      </c>
      <c r="E2336" t="s">
        <v>25</v>
      </c>
      <c r="F2336" s="7">
        <v>44749</v>
      </c>
      <c r="G2336" s="4">
        <v>8442</v>
      </c>
      <c r="H2336">
        <v>133</v>
      </c>
      <c r="I2336" t="str">
        <f>TRIM(shipments[[#This Row],[Geography]])</f>
        <v>Canada</v>
      </c>
      <c r="J2336">
        <f>shipments[[#This Row],[Boxes]]*_xlfn.XLOOKUP(shipments[[#This Row],[Product]],products[Product], products[Cost per box])</f>
        <v>855.18999999999994</v>
      </c>
    </row>
    <row r="2337" spans="3:10" x14ac:dyDescent="0.3">
      <c r="C2337" t="s">
        <v>9</v>
      </c>
      <c r="D2337" t="s">
        <v>35</v>
      </c>
      <c r="E2337" t="s">
        <v>25</v>
      </c>
      <c r="F2337" s="7">
        <v>45061</v>
      </c>
      <c r="G2337" s="4"/>
      <c r="H2337">
        <v>84</v>
      </c>
      <c r="I2337" t="str">
        <f>TRIM(shipments[[#This Row],[Geography]])</f>
        <v>USA</v>
      </c>
      <c r="J2337">
        <f>shipments[[#This Row],[Boxes]]*_xlfn.XLOOKUP(shipments[[#This Row],[Product]],products[Product], products[Cost per box])</f>
        <v>540.12</v>
      </c>
    </row>
    <row r="2338" spans="3:10" x14ac:dyDescent="0.3">
      <c r="C2338" t="s">
        <v>3</v>
      </c>
      <c r="D2338" t="s">
        <v>113</v>
      </c>
      <c r="E2338" t="s">
        <v>17</v>
      </c>
      <c r="F2338" s="7">
        <v>44707</v>
      </c>
      <c r="G2338" s="4">
        <v>7182</v>
      </c>
      <c r="H2338">
        <v>1184</v>
      </c>
      <c r="I2338" t="str">
        <f>TRIM(shipments[[#This Row],[Geography]])</f>
        <v>New Zealand</v>
      </c>
      <c r="J2338">
        <f>shipments[[#This Row],[Boxes]]*_xlfn.XLOOKUP(shipments[[#This Row],[Product]],products[Product], products[Cost per box])</f>
        <v>7471.04</v>
      </c>
    </row>
    <row r="2339" spans="3:10" x14ac:dyDescent="0.3">
      <c r="C2339" t="s">
        <v>75</v>
      </c>
      <c r="D2339" t="s">
        <v>104</v>
      </c>
      <c r="E2339" t="s">
        <v>24</v>
      </c>
      <c r="F2339" s="7">
        <v>44678</v>
      </c>
      <c r="G2339" s="4">
        <v>5299</v>
      </c>
      <c r="H2339">
        <v>217</v>
      </c>
      <c r="I2339" t="str">
        <f>TRIM(shipments[[#This Row],[Geography]])</f>
        <v>Australia</v>
      </c>
      <c r="J2339">
        <f>shipments[[#This Row],[Boxes]]*_xlfn.XLOOKUP(shipments[[#This Row],[Product]],products[Product], products[Cost per box])</f>
        <v>2280.67</v>
      </c>
    </row>
    <row r="2340" spans="3:10" x14ac:dyDescent="0.3">
      <c r="C2340" t="s">
        <v>7</v>
      </c>
      <c r="D2340" t="s">
        <v>35</v>
      </c>
      <c r="E2340" t="s">
        <v>30</v>
      </c>
      <c r="F2340" s="7">
        <v>45155</v>
      </c>
      <c r="G2340" s="4">
        <v>959</v>
      </c>
      <c r="H2340">
        <v>444</v>
      </c>
      <c r="I2340" t="str">
        <f>TRIM(shipments[[#This Row],[Geography]])</f>
        <v>USA</v>
      </c>
      <c r="J2340">
        <f>shipments[[#This Row],[Boxes]]*_xlfn.XLOOKUP(shipments[[#This Row],[Product]],products[Product], products[Cost per box])</f>
        <v>2237.7600000000002</v>
      </c>
    </row>
    <row r="2341" spans="3:10" x14ac:dyDescent="0.3">
      <c r="C2341" t="s">
        <v>6</v>
      </c>
      <c r="D2341" t="s">
        <v>38</v>
      </c>
      <c r="E2341" t="s">
        <v>13</v>
      </c>
      <c r="F2341" s="7">
        <v>45030</v>
      </c>
      <c r="G2341" s="4">
        <v>3829</v>
      </c>
      <c r="H2341">
        <v>954</v>
      </c>
      <c r="I2341" t="str">
        <f>TRIM(shipments[[#This Row],[Geography]])</f>
        <v>Australia</v>
      </c>
      <c r="J2341">
        <f>shipments[[#This Row],[Boxes]]*_xlfn.XLOOKUP(shipments[[#This Row],[Product]],products[Product], products[Cost per box])</f>
        <v>5018.04</v>
      </c>
    </row>
    <row r="2342" spans="3:10" x14ac:dyDescent="0.3">
      <c r="C2342" t="s">
        <v>70</v>
      </c>
      <c r="D2342" t="s">
        <v>34</v>
      </c>
      <c r="E2342" t="s">
        <v>13</v>
      </c>
      <c r="F2342" s="7">
        <v>44936</v>
      </c>
      <c r="G2342" s="4">
        <v>6349</v>
      </c>
      <c r="H2342">
        <v>242</v>
      </c>
      <c r="I2342" t="str">
        <f>TRIM(shipments[[#This Row],[Geography]])</f>
        <v>India</v>
      </c>
      <c r="J2342">
        <f>shipments[[#This Row],[Boxes]]*_xlfn.XLOOKUP(shipments[[#This Row],[Product]],products[Product], products[Cost per box])</f>
        <v>1272.9199999999998</v>
      </c>
    </row>
    <row r="2343" spans="3:10" x14ac:dyDescent="0.3">
      <c r="C2343" t="s">
        <v>64</v>
      </c>
      <c r="D2343" t="s">
        <v>109</v>
      </c>
      <c r="E2343" t="s">
        <v>30</v>
      </c>
      <c r="F2343" s="7">
        <v>44744</v>
      </c>
      <c r="G2343" s="4">
        <v>5754</v>
      </c>
      <c r="H2343">
        <v>210</v>
      </c>
      <c r="I2343" t="str">
        <f>TRIM(shipments[[#This Row],[Geography]])</f>
        <v>India</v>
      </c>
      <c r="J2343">
        <f>shipments[[#This Row],[Boxes]]*_xlfn.XLOOKUP(shipments[[#This Row],[Product]],products[Product], products[Cost per box])</f>
        <v>1058.4000000000001</v>
      </c>
    </row>
    <row r="2344" spans="3:10" x14ac:dyDescent="0.3">
      <c r="C2344" t="s">
        <v>68</v>
      </c>
      <c r="D2344" t="s">
        <v>34</v>
      </c>
      <c r="E2344" t="s">
        <v>24</v>
      </c>
      <c r="F2344" s="7">
        <v>44799</v>
      </c>
      <c r="G2344" s="4">
        <v>2051</v>
      </c>
      <c r="H2344">
        <v>27</v>
      </c>
      <c r="I2344" t="str">
        <f>TRIM(shipments[[#This Row],[Geography]])</f>
        <v>India</v>
      </c>
      <c r="J2344">
        <f>shipments[[#This Row],[Boxes]]*_xlfn.XLOOKUP(shipments[[#This Row],[Product]],products[Product], products[Cost per box])</f>
        <v>283.77</v>
      </c>
    </row>
    <row r="2345" spans="3:10" x14ac:dyDescent="0.3">
      <c r="C2345" t="s">
        <v>95</v>
      </c>
      <c r="D2345" t="s">
        <v>101</v>
      </c>
      <c r="E2345" t="s">
        <v>24</v>
      </c>
      <c r="F2345" s="7">
        <v>44714</v>
      </c>
      <c r="G2345" s="4">
        <v>3143</v>
      </c>
      <c r="H2345">
        <v>53</v>
      </c>
      <c r="I2345" t="str">
        <f>TRIM(shipments[[#This Row],[Geography]])</f>
        <v>USA</v>
      </c>
      <c r="J2345">
        <f>shipments[[#This Row],[Boxes]]*_xlfn.XLOOKUP(shipments[[#This Row],[Product]],products[Product], products[Cost per box])</f>
        <v>557.03</v>
      </c>
    </row>
    <row r="2346" spans="3:10" x14ac:dyDescent="0.3">
      <c r="C2346" t="s">
        <v>9</v>
      </c>
      <c r="D2346" t="s">
        <v>108</v>
      </c>
      <c r="E2346" t="s">
        <v>4</v>
      </c>
      <c r="F2346" s="7">
        <v>44883</v>
      </c>
      <c r="G2346" s="4">
        <v>1148</v>
      </c>
      <c r="H2346">
        <v>172</v>
      </c>
      <c r="I2346" t="str">
        <f>TRIM(shipments[[#This Row],[Geography]])</f>
        <v>USA</v>
      </c>
      <c r="J2346">
        <f>shipments[[#This Row],[Boxes]]*_xlfn.XLOOKUP(shipments[[#This Row],[Product]],products[Product], products[Cost per box])</f>
        <v>885.80000000000007</v>
      </c>
    </row>
    <row r="2347" spans="3:10" x14ac:dyDescent="0.3">
      <c r="C2347" t="s">
        <v>91</v>
      </c>
      <c r="D2347" t="s">
        <v>39</v>
      </c>
      <c r="E2347" t="s">
        <v>16</v>
      </c>
      <c r="F2347" s="7">
        <v>45002</v>
      </c>
      <c r="G2347" s="4">
        <v>5460</v>
      </c>
      <c r="H2347">
        <v>200</v>
      </c>
      <c r="I2347" t="str">
        <f>TRIM(shipments[[#This Row],[Geography]])</f>
        <v>UK</v>
      </c>
      <c r="J2347">
        <f>shipments[[#This Row],[Boxes]]*_xlfn.XLOOKUP(shipments[[#This Row],[Product]],products[Product], products[Cost per box])</f>
        <v>1144</v>
      </c>
    </row>
    <row r="2348" spans="3:10" x14ac:dyDescent="0.3">
      <c r="C2348" t="s">
        <v>75</v>
      </c>
      <c r="D2348" t="s">
        <v>103</v>
      </c>
      <c r="E2348" t="s">
        <v>15</v>
      </c>
      <c r="F2348" s="7">
        <v>44811</v>
      </c>
      <c r="G2348" s="4">
        <v>3283</v>
      </c>
      <c r="H2348">
        <v>494</v>
      </c>
      <c r="I2348" t="str">
        <f>TRIM(shipments[[#This Row],[Geography]])</f>
        <v>Canada</v>
      </c>
      <c r="J2348">
        <f>shipments[[#This Row],[Boxes]]*_xlfn.XLOOKUP(shipments[[#This Row],[Product]],products[Product], products[Cost per box])</f>
        <v>1901.9</v>
      </c>
    </row>
    <row r="2349" spans="3:10" x14ac:dyDescent="0.3">
      <c r="C2349" t="s">
        <v>69</v>
      </c>
      <c r="D2349" t="s">
        <v>36</v>
      </c>
      <c r="E2349" t="s">
        <v>16</v>
      </c>
      <c r="F2349" s="7">
        <v>45156</v>
      </c>
      <c r="G2349" s="4">
        <v>3696</v>
      </c>
      <c r="H2349">
        <v>867</v>
      </c>
      <c r="I2349" t="str">
        <f>TRIM(shipments[[#This Row],[Geography]])</f>
        <v>Canada</v>
      </c>
      <c r="J2349">
        <f>shipments[[#This Row],[Boxes]]*_xlfn.XLOOKUP(shipments[[#This Row],[Product]],products[Product], products[Cost per box])</f>
        <v>4959.24</v>
      </c>
    </row>
    <row r="2350" spans="3:10" x14ac:dyDescent="0.3">
      <c r="C2350" t="s">
        <v>8</v>
      </c>
      <c r="D2350" t="s">
        <v>37</v>
      </c>
      <c r="E2350" t="s">
        <v>29</v>
      </c>
      <c r="F2350" s="7">
        <v>44950</v>
      </c>
      <c r="G2350" s="4">
        <v>1505</v>
      </c>
      <c r="H2350">
        <v>584</v>
      </c>
      <c r="I2350" t="str">
        <f>TRIM(shipments[[#This Row],[Geography]])</f>
        <v>New Zealand</v>
      </c>
      <c r="J2350">
        <f>shipments[[#This Row],[Boxes]]*_xlfn.XLOOKUP(shipments[[#This Row],[Product]],products[Product], products[Cost per box])</f>
        <v>3971.2</v>
      </c>
    </row>
    <row r="2351" spans="3:10" x14ac:dyDescent="0.3">
      <c r="C2351" t="s">
        <v>95</v>
      </c>
      <c r="D2351" t="s">
        <v>34</v>
      </c>
      <c r="E2351" t="s">
        <v>29</v>
      </c>
      <c r="F2351" s="7">
        <v>45125</v>
      </c>
      <c r="G2351" s="4"/>
      <c r="H2351">
        <v>468</v>
      </c>
      <c r="I2351" t="str">
        <f>TRIM(shipments[[#This Row],[Geography]])</f>
        <v>India</v>
      </c>
      <c r="J2351">
        <f>shipments[[#This Row],[Boxes]]*_xlfn.XLOOKUP(shipments[[#This Row],[Product]],products[Product], products[Cost per box])</f>
        <v>3182.4</v>
      </c>
    </row>
    <row r="2352" spans="3:10" x14ac:dyDescent="0.3">
      <c r="C2352" t="s">
        <v>7</v>
      </c>
      <c r="D2352" t="s">
        <v>35</v>
      </c>
      <c r="E2352" t="s">
        <v>21</v>
      </c>
      <c r="F2352" s="7">
        <v>44999</v>
      </c>
      <c r="G2352" s="4">
        <v>8050</v>
      </c>
      <c r="H2352">
        <v>312</v>
      </c>
      <c r="I2352" t="str">
        <f>TRIM(shipments[[#This Row],[Geography]])</f>
        <v>USA</v>
      </c>
      <c r="J2352">
        <f>shipments[[#This Row],[Boxes]]*_xlfn.XLOOKUP(shipments[[#This Row],[Product]],products[Product], products[Cost per box])</f>
        <v>2564.6400000000003</v>
      </c>
    </row>
    <row r="2353" spans="3:10" x14ac:dyDescent="0.3">
      <c r="C2353" t="s">
        <v>72</v>
      </c>
      <c r="D2353" t="s">
        <v>34</v>
      </c>
      <c r="E2353" t="s">
        <v>14</v>
      </c>
      <c r="F2353" s="7">
        <v>44698</v>
      </c>
      <c r="G2353" s="4">
        <v>7035</v>
      </c>
      <c r="H2353">
        <v>346</v>
      </c>
      <c r="I2353" t="str">
        <f>TRIM(shipments[[#This Row],[Geography]])</f>
        <v>India</v>
      </c>
      <c r="J2353">
        <f>shipments[[#This Row],[Boxes]]*_xlfn.XLOOKUP(shipments[[#This Row],[Product]],products[Product], products[Cost per box])</f>
        <v>2588.08</v>
      </c>
    </row>
    <row r="2354" spans="3:10" x14ac:dyDescent="0.3">
      <c r="C2354" t="s">
        <v>68</v>
      </c>
      <c r="D2354" t="s">
        <v>102</v>
      </c>
      <c r="E2354" t="s">
        <v>22</v>
      </c>
      <c r="F2354" s="7">
        <v>44854</v>
      </c>
      <c r="G2354" s="4">
        <v>140</v>
      </c>
      <c r="H2354">
        <v>38</v>
      </c>
      <c r="I2354" t="str">
        <f>TRIM(shipments[[#This Row],[Geography]])</f>
        <v>New Zealand</v>
      </c>
      <c r="J2354">
        <f>shipments[[#This Row],[Boxes]]*_xlfn.XLOOKUP(shipments[[#This Row],[Product]],products[Product], products[Cost per box])</f>
        <v>388.74</v>
      </c>
    </row>
    <row r="2355" spans="3:10" x14ac:dyDescent="0.3">
      <c r="C2355" t="s">
        <v>8</v>
      </c>
      <c r="D2355" t="s">
        <v>36</v>
      </c>
      <c r="E2355" t="s">
        <v>16</v>
      </c>
      <c r="F2355" s="7">
        <v>44734</v>
      </c>
      <c r="G2355" s="4">
        <v>8176</v>
      </c>
      <c r="H2355">
        <v>736</v>
      </c>
      <c r="I2355" t="str">
        <f>TRIM(shipments[[#This Row],[Geography]])</f>
        <v>Canada</v>
      </c>
      <c r="J2355">
        <f>shipments[[#This Row],[Boxes]]*_xlfn.XLOOKUP(shipments[[#This Row],[Product]],products[Product], products[Cost per box])</f>
        <v>4209.92</v>
      </c>
    </row>
    <row r="2356" spans="3:10" x14ac:dyDescent="0.3">
      <c r="C2356" t="s">
        <v>6</v>
      </c>
      <c r="D2356" t="s">
        <v>103</v>
      </c>
      <c r="E2356" t="s">
        <v>28</v>
      </c>
      <c r="F2356" s="7">
        <v>44888</v>
      </c>
      <c r="G2356" s="4">
        <v>13258</v>
      </c>
      <c r="H2356">
        <v>224</v>
      </c>
      <c r="I2356" t="str">
        <f>TRIM(shipments[[#This Row],[Geography]])</f>
        <v>Canada</v>
      </c>
      <c r="J2356">
        <f>shipments[[#This Row],[Boxes]]*_xlfn.XLOOKUP(shipments[[#This Row],[Product]],products[Product], products[Cost per box])</f>
        <v>1888.32</v>
      </c>
    </row>
    <row r="2357" spans="3:10" x14ac:dyDescent="0.3">
      <c r="C2357" t="s">
        <v>64</v>
      </c>
      <c r="D2357" t="s">
        <v>39</v>
      </c>
      <c r="E2357" t="s">
        <v>13</v>
      </c>
      <c r="F2357" s="7">
        <v>44979</v>
      </c>
      <c r="G2357" s="4">
        <v>1575</v>
      </c>
      <c r="H2357">
        <v>669</v>
      </c>
      <c r="I2357" t="str">
        <f>TRIM(shipments[[#This Row],[Geography]])</f>
        <v>UK</v>
      </c>
      <c r="J2357">
        <f>shipments[[#This Row],[Boxes]]*_xlfn.XLOOKUP(shipments[[#This Row],[Product]],products[Product], products[Cost per box])</f>
        <v>3518.94</v>
      </c>
    </row>
    <row r="2358" spans="3:10" x14ac:dyDescent="0.3">
      <c r="C2358" t="s">
        <v>73</v>
      </c>
      <c r="D2358" t="s">
        <v>105</v>
      </c>
      <c r="E2358" t="s">
        <v>29</v>
      </c>
      <c r="F2358" s="7">
        <v>44736</v>
      </c>
      <c r="G2358" s="4">
        <v>2891</v>
      </c>
      <c r="H2358">
        <v>589</v>
      </c>
      <c r="I2358" t="str">
        <f>TRIM(shipments[[#This Row],[Geography]])</f>
        <v>Canada</v>
      </c>
      <c r="J2358">
        <f>shipments[[#This Row],[Boxes]]*_xlfn.XLOOKUP(shipments[[#This Row],[Product]],products[Product], products[Cost per box])</f>
        <v>4005.2</v>
      </c>
    </row>
    <row r="2359" spans="3:10" x14ac:dyDescent="0.3">
      <c r="C2359" t="s">
        <v>8</v>
      </c>
      <c r="D2359" t="s">
        <v>38</v>
      </c>
      <c r="E2359" t="s">
        <v>33</v>
      </c>
      <c r="F2359" s="7">
        <v>45112</v>
      </c>
      <c r="G2359" s="4">
        <v>11445</v>
      </c>
      <c r="H2359">
        <v>64</v>
      </c>
      <c r="I2359" t="str">
        <f>TRIM(shipments[[#This Row],[Geography]])</f>
        <v>Australia</v>
      </c>
      <c r="J2359">
        <f>shipments[[#This Row],[Boxes]]*_xlfn.XLOOKUP(shipments[[#This Row],[Product]],products[Product], products[Cost per box])</f>
        <v>169.6</v>
      </c>
    </row>
    <row r="2360" spans="3:10" x14ac:dyDescent="0.3">
      <c r="C2360" t="s">
        <v>69</v>
      </c>
      <c r="D2360" t="s">
        <v>34</v>
      </c>
      <c r="E2360" t="s">
        <v>23</v>
      </c>
      <c r="F2360" s="7">
        <v>45169</v>
      </c>
      <c r="G2360" s="4">
        <v>3976</v>
      </c>
      <c r="H2360">
        <v>87</v>
      </c>
      <c r="I2360" t="str">
        <f>TRIM(shipments[[#This Row],[Geography]])</f>
        <v>India</v>
      </c>
      <c r="J2360">
        <f>shipments[[#This Row],[Boxes]]*_xlfn.XLOOKUP(shipments[[#This Row],[Product]],products[Product], products[Cost per box])</f>
        <v>412.38</v>
      </c>
    </row>
    <row r="2361" spans="3:10" x14ac:dyDescent="0.3">
      <c r="C2361" t="s">
        <v>91</v>
      </c>
      <c r="D2361" t="s">
        <v>36</v>
      </c>
      <c r="E2361" t="s">
        <v>18</v>
      </c>
      <c r="F2361" s="7">
        <v>45163</v>
      </c>
      <c r="G2361" s="4">
        <v>9744</v>
      </c>
      <c r="H2361">
        <v>158</v>
      </c>
      <c r="I2361" t="str">
        <f>TRIM(shipments[[#This Row],[Geography]])</f>
        <v>Canada</v>
      </c>
      <c r="J2361">
        <f>shipments[[#This Row],[Boxes]]*_xlfn.XLOOKUP(shipments[[#This Row],[Product]],products[Product], products[Cost per box])</f>
        <v>1570.52</v>
      </c>
    </row>
    <row r="2362" spans="3:10" x14ac:dyDescent="0.3">
      <c r="C2362" t="s">
        <v>92</v>
      </c>
      <c r="D2362" t="s">
        <v>108</v>
      </c>
      <c r="E2362" t="s">
        <v>14</v>
      </c>
      <c r="F2362" s="7">
        <v>44730</v>
      </c>
      <c r="G2362" s="4">
        <v>2541</v>
      </c>
      <c r="H2362">
        <v>82</v>
      </c>
      <c r="I2362" t="str">
        <f>TRIM(shipments[[#This Row],[Geography]])</f>
        <v>USA</v>
      </c>
      <c r="J2362">
        <f>shipments[[#This Row],[Boxes]]*_xlfn.XLOOKUP(shipments[[#This Row],[Product]],products[Product], products[Cost per box])</f>
        <v>613.36</v>
      </c>
    </row>
    <row r="2363" spans="3:10" x14ac:dyDescent="0.3">
      <c r="C2363" t="s">
        <v>72</v>
      </c>
      <c r="D2363" t="s">
        <v>37</v>
      </c>
      <c r="E2363" t="s">
        <v>24</v>
      </c>
      <c r="F2363" s="7">
        <v>44764</v>
      </c>
      <c r="G2363" s="4">
        <v>5131</v>
      </c>
      <c r="H2363">
        <v>608</v>
      </c>
      <c r="I2363" t="str">
        <f>TRIM(shipments[[#This Row],[Geography]])</f>
        <v>New Zealand</v>
      </c>
      <c r="J2363">
        <f>shipments[[#This Row],[Boxes]]*_xlfn.XLOOKUP(shipments[[#This Row],[Product]],products[Product], products[Cost per box])</f>
        <v>6390.08</v>
      </c>
    </row>
    <row r="2364" spans="3:10" x14ac:dyDescent="0.3">
      <c r="C2364" t="s">
        <v>70</v>
      </c>
      <c r="D2364" t="s">
        <v>35</v>
      </c>
      <c r="E2364" t="s">
        <v>27</v>
      </c>
      <c r="F2364" s="7">
        <v>44946</v>
      </c>
      <c r="G2364" s="4">
        <v>6713</v>
      </c>
      <c r="H2364">
        <v>37</v>
      </c>
      <c r="I2364" t="str">
        <f>TRIM(shipments[[#This Row],[Geography]])</f>
        <v>USA</v>
      </c>
      <c r="J2364">
        <f>shipments[[#This Row],[Boxes]]*_xlfn.XLOOKUP(shipments[[#This Row],[Product]],products[Product], products[Cost per box])</f>
        <v>354.09000000000003</v>
      </c>
    </row>
    <row r="2365" spans="3:10" x14ac:dyDescent="0.3">
      <c r="C2365" t="s">
        <v>6</v>
      </c>
      <c r="D2365" t="s">
        <v>104</v>
      </c>
      <c r="E2365" t="s">
        <v>31</v>
      </c>
      <c r="F2365" s="7">
        <v>44874</v>
      </c>
      <c r="G2365" s="4">
        <v>4739</v>
      </c>
      <c r="H2365">
        <v>121</v>
      </c>
      <c r="I2365" t="str">
        <f>TRIM(shipments[[#This Row],[Geography]])</f>
        <v>Australia</v>
      </c>
      <c r="J2365">
        <f>shipments[[#This Row],[Boxes]]*_xlfn.XLOOKUP(shipments[[#This Row],[Product]],products[Product], products[Cost per box])</f>
        <v>333.96</v>
      </c>
    </row>
    <row r="2366" spans="3:10" x14ac:dyDescent="0.3">
      <c r="C2366" t="s">
        <v>71</v>
      </c>
      <c r="D2366" t="s">
        <v>37</v>
      </c>
      <c r="E2366" t="s">
        <v>14</v>
      </c>
      <c r="F2366" s="7">
        <v>45167</v>
      </c>
      <c r="G2366" s="4">
        <v>3605</v>
      </c>
      <c r="H2366">
        <v>172</v>
      </c>
      <c r="I2366" t="str">
        <f>TRIM(shipments[[#This Row],[Geography]])</f>
        <v>New Zealand</v>
      </c>
      <c r="J2366">
        <f>shipments[[#This Row],[Boxes]]*_xlfn.XLOOKUP(shipments[[#This Row],[Product]],products[Product], products[Cost per box])</f>
        <v>1286.5600000000002</v>
      </c>
    </row>
    <row r="2367" spans="3:10" x14ac:dyDescent="0.3">
      <c r="C2367" t="s">
        <v>6</v>
      </c>
      <c r="D2367" t="s">
        <v>34</v>
      </c>
      <c r="E2367" t="s">
        <v>23</v>
      </c>
      <c r="F2367" s="7">
        <v>45068</v>
      </c>
      <c r="G2367" s="4">
        <v>1232</v>
      </c>
      <c r="H2367">
        <v>432</v>
      </c>
      <c r="I2367" t="str">
        <f>TRIM(shipments[[#This Row],[Geography]])</f>
        <v>India</v>
      </c>
      <c r="J2367">
        <f>shipments[[#This Row],[Boxes]]*_xlfn.XLOOKUP(shipments[[#This Row],[Product]],products[Product], products[Cost per box])</f>
        <v>2047.68</v>
      </c>
    </row>
    <row r="2368" spans="3:10" x14ac:dyDescent="0.3">
      <c r="C2368" t="s">
        <v>69</v>
      </c>
      <c r="D2368" t="s">
        <v>37</v>
      </c>
      <c r="E2368" t="s">
        <v>18</v>
      </c>
      <c r="F2368" s="7">
        <v>45146</v>
      </c>
      <c r="G2368" s="4">
        <v>5012</v>
      </c>
      <c r="H2368">
        <v>286</v>
      </c>
      <c r="I2368" t="str">
        <f>TRIM(shipments[[#This Row],[Geography]])</f>
        <v>New Zealand</v>
      </c>
      <c r="J2368">
        <f>shipments[[#This Row],[Boxes]]*_xlfn.XLOOKUP(shipments[[#This Row],[Product]],products[Product], products[Cost per box])</f>
        <v>2842.8399999999997</v>
      </c>
    </row>
    <row r="2369" spans="3:10" x14ac:dyDescent="0.3">
      <c r="C2369" t="s">
        <v>69</v>
      </c>
      <c r="D2369" t="s">
        <v>100</v>
      </c>
      <c r="E2369" t="s">
        <v>23</v>
      </c>
      <c r="F2369" s="7">
        <v>44917</v>
      </c>
      <c r="G2369" s="4">
        <v>2709</v>
      </c>
      <c r="H2369">
        <v>90</v>
      </c>
      <c r="I2369" t="str">
        <f>TRIM(shipments[[#This Row],[Geography]])</f>
        <v>India</v>
      </c>
      <c r="J2369">
        <f>shipments[[#This Row],[Boxes]]*_xlfn.XLOOKUP(shipments[[#This Row],[Product]],products[Product], products[Cost per box])</f>
        <v>426.6</v>
      </c>
    </row>
    <row r="2370" spans="3:10" x14ac:dyDescent="0.3">
      <c r="C2370" t="s">
        <v>9</v>
      </c>
      <c r="D2370" t="s">
        <v>37</v>
      </c>
      <c r="E2370" t="s">
        <v>18</v>
      </c>
      <c r="F2370" s="7">
        <v>44978</v>
      </c>
      <c r="G2370" s="4">
        <v>6055</v>
      </c>
      <c r="H2370">
        <v>1665</v>
      </c>
      <c r="I2370" t="str">
        <f>TRIM(shipments[[#This Row],[Geography]])</f>
        <v>New Zealand</v>
      </c>
      <c r="J2370">
        <f>shipments[[#This Row],[Boxes]]*_xlfn.XLOOKUP(shipments[[#This Row],[Product]],products[Product], products[Cost per box])</f>
        <v>16550.099999999999</v>
      </c>
    </row>
    <row r="2371" spans="3:10" x14ac:dyDescent="0.3">
      <c r="C2371" t="s">
        <v>3</v>
      </c>
      <c r="D2371" t="s">
        <v>38</v>
      </c>
      <c r="E2371" t="s">
        <v>26</v>
      </c>
      <c r="F2371" s="7">
        <v>44994</v>
      </c>
      <c r="G2371" s="4">
        <v>1288</v>
      </c>
      <c r="H2371">
        <v>162</v>
      </c>
      <c r="I2371" t="str">
        <f>TRIM(shipments[[#This Row],[Geography]])</f>
        <v>Australia</v>
      </c>
      <c r="J2371">
        <f>shipments[[#This Row],[Boxes]]*_xlfn.XLOOKUP(shipments[[#This Row],[Product]],products[Product], products[Cost per box])</f>
        <v>2010.42</v>
      </c>
    </row>
    <row r="2372" spans="3:10" x14ac:dyDescent="0.3">
      <c r="C2372" t="s">
        <v>6</v>
      </c>
      <c r="D2372" t="s">
        <v>34</v>
      </c>
      <c r="E2372" t="s">
        <v>23</v>
      </c>
      <c r="F2372" s="7">
        <v>44994</v>
      </c>
      <c r="G2372" s="4">
        <v>8792</v>
      </c>
      <c r="H2372">
        <v>767</v>
      </c>
      <c r="I2372" t="str">
        <f>TRIM(shipments[[#This Row],[Geography]])</f>
        <v>India</v>
      </c>
      <c r="J2372">
        <f>shipments[[#This Row],[Boxes]]*_xlfn.XLOOKUP(shipments[[#This Row],[Product]],products[Product], products[Cost per box])</f>
        <v>3635.5800000000004</v>
      </c>
    </row>
    <row r="2373" spans="3:10" x14ac:dyDescent="0.3">
      <c r="C2373" t="s">
        <v>69</v>
      </c>
      <c r="D2373" t="s">
        <v>37</v>
      </c>
      <c r="E2373" t="s">
        <v>22</v>
      </c>
      <c r="F2373" s="7">
        <v>45085</v>
      </c>
      <c r="G2373" s="4"/>
      <c r="H2373">
        <v>444</v>
      </c>
      <c r="I2373" t="str">
        <f>TRIM(shipments[[#This Row],[Geography]])</f>
        <v>New Zealand</v>
      </c>
      <c r="J2373">
        <f>shipments[[#This Row],[Boxes]]*_xlfn.XLOOKUP(shipments[[#This Row],[Product]],products[Product], products[Cost per box])</f>
        <v>4542.12</v>
      </c>
    </row>
    <row r="2374" spans="3:10" x14ac:dyDescent="0.3">
      <c r="C2374" t="s">
        <v>66</v>
      </c>
      <c r="D2374" t="s">
        <v>39</v>
      </c>
      <c r="E2374" t="s">
        <v>30</v>
      </c>
      <c r="F2374" s="7">
        <v>44938</v>
      </c>
      <c r="G2374" s="4">
        <v>3745</v>
      </c>
      <c r="H2374">
        <v>524</v>
      </c>
      <c r="I2374" t="str">
        <f>TRIM(shipments[[#This Row],[Geography]])</f>
        <v>UK</v>
      </c>
      <c r="J2374">
        <f>shipments[[#This Row],[Boxes]]*_xlfn.XLOOKUP(shipments[[#This Row],[Product]],products[Product], products[Cost per box])</f>
        <v>2640.96</v>
      </c>
    </row>
    <row r="2375" spans="3:10" x14ac:dyDescent="0.3">
      <c r="C2375" t="s">
        <v>75</v>
      </c>
      <c r="D2375" t="s">
        <v>112</v>
      </c>
      <c r="E2375" t="s">
        <v>20</v>
      </c>
      <c r="F2375" s="7">
        <v>44813</v>
      </c>
      <c r="G2375" s="4">
        <v>28</v>
      </c>
      <c r="H2375">
        <v>719</v>
      </c>
      <c r="I2375" t="str">
        <f>TRIM(shipments[[#This Row],[Geography]])</f>
        <v>Australia</v>
      </c>
      <c r="J2375">
        <f>shipments[[#This Row],[Boxes]]*_xlfn.XLOOKUP(shipments[[#This Row],[Product]],products[Product], products[Cost per box])</f>
        <v>2645.92</v>
      </c>
    </row>
    <row r="2376" spans="3:10" x14ac:dyDescent="0.3">
      <c r="C2376" t="s">
        <v>92</v>
      </c>
      <c r="D2376" t="s">
        <v>34</v>
      </c>
      <c r="E2376" t="s">
        <v>23</v>
      </c>
      <c r="F2376" s="7">
        <v>45127</v>
      </c>
      <c r="G2376" s="4">
        <v>196</v>
      </c>
      <c r="H2376">
        <v>609</v>
      </c>
      <c r="I2376" t="str">
        <f>TRIM(shipments[[#This Row],[Geography]])</f>
        <v>India</v>
      </c>
      <c r="J2376">
        <f>shipments[[#This Row],[Boxes]]*_xlfn.XLOOKUP(shipments[[#This Row],[Product]],products[Product], products[Cost per box])</f>
        <v>2886.6600000000003</v>
      </c>
    </row>
    <row r="2377" spans="3:10" x14ac:dyDescent="0.3">
      <c r="C2377" t="s">
        <v>71</v>
      </c>
      <c r="D2377" t="s">
        <v>36</v>
      </c>
      <c r="E2377" t="s">
        <v>26</v>
      </c>
      <c r="F2377" s="7">
        <v>45132</v>
      </c>
      <c r="G2377" s="4">
        <v>1358</v>
      </c>
      <c r="H2377">
        <v>46</v>
      </c>
      <c r="I2377" t="str">
        <f>TRIM(shipments[[#This Row],[Geography]])</f>
        <v>Canada</v>
      </c>
      <c r="J2377">
        <f>shipments[[#This Row],[Boxes]]*_xlfn.XLOOKUP(shipments[[#This Row],[Product]],products[Product], products[Cost per box])</f>
        <v>570.86</v>
      </c>
    </row>
    <row r="2378" spans="3:10" x14ac:dyDescent="0.3">
      <c r="C2378" t="s">
        <v>3</v>
      </c>
      <c r="D2378" t="s">
        <v>37</v>
      </c>
      <c r="E2378" t="s">
        <v>21</v>
      </c>
      <c r="F2378" s="7">
        <v>45070</v>
      </c>
      <c r="G2378" s="4">
        <v>385</v>
      </c>
      <c r="H2378">
        <v>26</v>
      </c>
      <c r="I2378" t="str">
        <f>TRIM(shipments[[#This Row],[Geography]])</f>
        <v>New Zealand</v>
      </c>
      <c r="J2378">
        <f>shipments[[#This Row],[Boxes]]*_xlfn.XLOOKUP(shipments[[#This Row],[Product]],products[Product], products[Cost per box])</f>
        <v>213.72000000000003</v>
      </c>
    </row>
    <row r="2379" spans="3:10" x14ac:dyDescent="0.3">
      <c r="C2379" t="s">
        <v>70</v>
      </c>
      <c r="D2379" t="s">
        <v>112</v>
      </c>
      <c r="E2379" t="s">
        <v>15</v>
      </c>
      <c r="F2379" s="7">
        <v>44871</v>
      </c>
      <c r="G2379" s="4"/>
      <c r="H2379">
        <v>521</v>
      </c>
      <c r="I2379" t="str">
        <f>TRIM(shipments[[#This Row],[Geography]])</f>
        <v>Australia</v>
      </c>
      <c r="J2379">
        <f>shipments[[#This Row],[Boxes]]*_xlfn.XLOOKUP(shipments[[#This Row],[Product]],products[Product], products[Cost per box])</f>
        <v>2005.8500000000001</v>
      </c>
    </row>
    <row r="2380" spans="3:10" x14ac:dyDescent="0.3">
      <c r="C2380" t="s">
        <v>7</v>
      </c>
      <c r="D2380" t="s">
        <v>35</v>
      </c>
      <c r="E2380" t="s">
        <v>22</v>
      </c>
      <c r="F2380" s="7">
        <v>45079</v>
      </c>
      <c r="G2380" s="4">
        <v>6335</v>
      </c>
      <c r="H2380">
        <v>173</v>
      </c>
      <c r="I2380" t="str">
        <f>TRIM(shipments[[#This Row],[Geography]])</f>
        <v>USA</v>
      </c>
      <c r="J2380">
        <f>shipments[[#This Row],[Boxes]]*_xlfn.XLOOKUP(shipments[[#This Row],[Product]],products[Product], products[Cost per box])</f>
        <v>1769.79</v>
      </c>
    </row>
    <row r="2381" spans="3:10" x14ac:dyDescent="0.3">
      <c r="C2381" t="s">
        <v>67</v>
      </c>
      <c r="D2381" t="s">
        <v>104</v>
      </c>
      <c r="E2381" t="s">
        <v>16</v>
      </c>
      <c r="F2381" s="7">
        <v>44722</v>
      </c>
      <c r="G2381" s="4">
        <v>1694</v>
      </c>
      <c r="H2381">
        <v>681</v>
      </c>
      <c r="I2381" t="str">
        <f>TRIM(shipments[[#This Row],[Geography]])</f>
        <v>Australia</v>
      </c>
      <c r="J2381">
        <f>shipments[[#This Row],[Boxes]]*_xlfn.XLOOKUP(shipments[[#This Row],[Product]],products[Product], products[Cost per box])</f>
        <v>3895.3199999999997</v>
      </c>
    </row>
    <row r="2382" spans="3:10" x14ac:dyDescent="0.3">
      <c r="C2382" t="s">
        <v>6</v>
      </c>
      <c r="D2382" t="s">
        <v>35</v>
      </c>
      <c r="E2382" t="s">
        <v>27</v>
      </c>
      <c r="F2382" s="7">
        <v>44735</v>
      </c>
      <c r="G2382" s="4">
        <v>16394</v>
      </c>
      <c r="H2382">
        <v>209</v>
      </c>
      <c r="I2382" t="str">
        <f>TRIM(shipments[[#This Row],[Geography]])</f>
        <v>USA</v>
      </c>
      <c r="J2382">
        <f>shipments[[#This Row],[Boxes]]*_xlfn.XLOOKUP(shipments[[#This Row],[Product]],products[Product], products[Cost per box])</f>
        <v>2000.13</v>
      </c>
    </row>
    <row r="2383" spans="3:10" x14ac:dyDescent="0.3">
      <c r="C2383" t="s">
        <v>7</v>
      </c>
      <c r="D2383" t="s">
        <v>37</v>
      </c>
      <c r="E2383" t="s">
        <v>19</v>
      </c>
      <c r="F2383" s="7">
        <v>45013</v>
      </c>
      <c r="G2383" s="4">
        <v>1176</v>
      </c>
      <c r="H2383">
        <v>1064</v>
      </c>
      <c r="I2383" t="str">
        <f>TRIM(shipments[[#This Row],[Geography]])</f>
        <v>New Zealand</v>
      </c>
      <c r="J2383">
        <f>shipments[[#This Row],[Boxes]]*_xlfn.XLOOKUP(shipments[[#This Row],[Product]],products[Product], products[Cost per box])</f>
        <v>8224.7200000000012</v>
      </c>
    </row>
    <row r="2384" spans="3:10" x14ac:dyDescent="0.3">
      <c r="C2384" t="s">
        <v>95</v>
      </c>
      <c r="D2384" t="s">
        <v>110</v>
      </c>
      <c r="E2384" t="s">
        <v>29</v>
      </c>
      <c r="F2384" s="7">
        <v>44724</v>
      </c>
      <c r="G2384" s="4">
        <v>3598</v>
      </c>
      <c r="H2384">
        <v>1627</v>
      </c>
      <c r="I2384" t="str">
        <f>TRIM(shipments[[#This Row],[Geography]])</f>
        <v>UK</v>
      </c>
      <c r="J2384">
        <f>shipments[[#This Row],[Boxes]]*_xlfn.XLOOKUP(shipments[[#This Row],[Product]],products[Product], products[Cost per box])</f>
        <v>11063.6</v>
      </c>
    </row>
    <row r="2385" spans="3:10" x14ac:dyDescent="0.3">
      <c r="C2385" t="s">
        <v>66</v>
      </c>
      <c r="D2385" t="s">
        <v>34</v>
      </c>
      <c r="E2385" t="s">
        <v>15</v>
      </c>
      <c r="F2385" s="7">
        <v>44959</v>
      </c>
      <c r="G2385" s="4">
        <v>4774</v>
      </c>
      <c r="H2385">
        <v>221</v>
      </c>
      <c r="I2385" t="str">
        <f>TRIM(shipments[[#This Row],[Geography]])</f>
        <v>India</v>
      </c>
      <c r="J2385">
        <f>shipments[[#This Row],[Boxes]]*_xlfn.XLOOKUP(shipments[[#This Row],[Product]],products[Product], products[Cost per box])</f>
        <v>850.85</v>
      </c>
    </row>
    <row r="2386" spans="3:10" x14ac:dyDescent="0.3">
      <c r="C2386" t="s">
        <v>75</v>
      </c>
      <c r="D2386" t="s">
        <v>110</v>
      </c>
      <c r="E2386" t="s">
        <v>29</v>
      </c>
      <c r="F2386" s="7">
        <v>44877</v>
      </c>
      <c r="G2386" s="4">
        <v>6727</v>
      </c>
      <c r="H2386">
        <v>295</v>
      </c>
      <c r="I2386" t="str">
        <f>TRIM(shipments[[#This Row],[Geography]])</f>
        <v>UK</v>
      </c>
      <c r="J2386">
        <f>shipments[[#This Row],[Boxes]]*_xlfn.XLOOKUP(shipments[[#This Row],[Product]],products[Product], products[Cost per box])</f>
        <v>2006</v>
      </c>
    </row>
    <row r="2387" spans="3:10" x14ac:dyDescent="0.3">
      <c r="C2387" t="s">
        <v>6</v>
      </c>
      <c r="D2387" t="s">
        <v>110</v>
      </c>
      <c r="E2387" t="s">
        <v>32</v>
      </c>
      <c r="F2387" s="7">
        <v>44911</v>
      </c>
      <c r="G2387" s="4">
        <v>2205</v>
      </c>
      <c r="H2387">
        <v>419</v>
      </c>
      <c r="I2387" t="str">
        <f>TRIM(shipments[[#This Row],[Geography]])</f>
        <v>UK</v>
      </c>
      <c r="J2387">
        <f>shipments[[#This Row],[Boxes]]*_xlfn.XLOOKUP(shipments[[#This Row],[Product]],products[Product], products[Cost per box])</f>
        <v>1391.08</v>
      </c>
    </row>
    <row r="2388" spans="3:10" x14ac:dyDescent="0.3">
      <c r="C2388" t="s">
        <v>2</v>
      </c>
      <c r="D2388" t="s">
        <v>98</v>
      </c>
      <c r="E2388" t="s">
        <v>20</v>
      </c>
      <c r="F2388" s="7">
        <v>44652</v>
      </c>
      <c r="G2388" s="4">
        <v>9303</v>
      </c>
      <c r="H2388">
        <v>502</v>
      </c>
      <c r="I2388" t="str">
        <f>TRIM(shipments[[#This Row],[Geography]])</f>
        <v>UK</v>
      </c>
      <c r="J2388">
        <f>shipments[[#This Row],[Boxes]]*_xlfn.XLOOKUP(shipments[[#This Row],[Product]],products[Product], products[Cost per box])</f>
        <v>1847.3600000000001</v>
      </c>
    </row>
    <row r="2389" spans="3:10" x14ac:dyDescent="0.3">
      <c r="C2389" t="s">
        <v>75</v>
      </c>
      <c r="D2389" t="s">
        <v>110</v>
      </c>
      <c r="E2389" t="s">
        <v>30</v>
      </c>
      <c r="F2389" s="7">
        <v>44717</v>
      </c>
      <c r="G2389" s="4">
        <v>11466</v>
      </c>
      <c r="H2389">
        <v>201</v>
      </c>
      <c r="I2389" t="str">
        <f>TRIM(shipments[[#This Row],[Geography]])</f>
        <v>UK</v>
      </c>
      <c r="J2389">
        <f>shipments[[#This Row],[Boxes]]*_xlfn.XLOOKUP(shipments[[#This Row],[Product]],products[Product], products[Cost per box])</f>
        <v>1013.04</v>
      </c>
    </row>
    <row r="2390" spans="3:10" x14ac:dyDescent="0.3">
      <c r="C2390" t="s">
        <v>66</v>
      </c>
      <c r="D2390" t="s">
        <v>108</v>
      </c>
      <c r="E2390" t="s">
        <v>15</v>
      </c>
      <c r="F2390" s="7">
        <v>44749</v>
      </c>
      <c r="G2390" s="4">
        <v>973</v>
      </c>
      <c r="H2390">
        <v>256</v>
      </c>
      <c r="I2390" t="str">
        <f>TRIM(shipments[[#This Row],[Geography]])</f>
        <v>USA</v>
      </c>
      <c r="J2390">
        <f>shipments[[#This Row],[Boxes]]*_xlfn.XLOOKUP(shipments[[#This Row],[Product]],products[Product], products[Cost per box])</f>
        <v>985.6</v>
      </c>
    </row>
    <row r="2391" spans="3:10" x14ac:dyDescent="0.3">
      <c r="C2391" t="s">
        <v>3</v>
      </c>
      <c r="D2391" t="s">
        <v>34</v>
      </c>
      <c r="E2391" t="s">
        <v>33</v>
      </c>
      <c r="F2391" s="7">
        <v>44945</v>
      </c>
      <c r="G2391" s="4">
        <v>4585</v>
      </c>
      <c r="H2391">
        <v>3</v>
      </c>
      <c r="I2391" t="str">
        <f>TRIM(shipments[[#This Row],[Geography]])</f>
        <v>India</v>
      </c>
      <c r="J2391">
        <f>shipments[[#This Row],[Boxes]]*_xlfn.XLOOKUP(shipments[[#This Row],[Product]],products[Product], products[Cost per box])</f>
        <v>7.9499999999999993</v>
      </c>
    </row>
    <row r="2392" spans="3:10" x14ac:dyDescent="0.3">
      <c r="C2392" t="s">
        <v>7</v>
      </c>
      <c r="D2392" t="s">
        <v>36</v>
      </c>
      <c r="E2392" t="s">
        <v>31</v>
      </c>
      <c r="F2392" s="7">
        <v>44966</v>
      </c>
      <c r="G2392" s="4">
        <v>17892</v>
      </c>
      <c r="H2392">
        <v>1627</v>
      </c>
      <c r="I2392" t="str">
        <f>TRIM(shipments[[#This Row],[Geography]])</f>
        <v>Canada</v>
      </c>
      <c r="J2392">
        <f>shipments[[#This Row],[Boxes]]*_xlfn.XLOOKUP(shipments[[#This Row],[Product]],products[Product], products[Cost per box])</f>
        <v>4490.5199999999995</v>
      </c>
    </row>
    <row r="2393" spans="3:10" x14ac:dyDescent="0.3">
      <c r="C2393" t="s">
        <v>94</v>
      </c>
      <c r="D2393" t="s">
        <v>37</v>
      </c>
      <c r="E2393" t="s">
        <v>25</v>
      </c>
      <c r="F2393" s="7">
        <v>44972</v>
      </c>
      <c r="G2393" s="4">
        <v>6587</v>
      </c>
      <c r="H2393">
        <v>124</v>
      </c>
      <c r="I2393" t="str">
        <f>TRIM(shipments[[#This Row],[Geography]])</f>
        <v>New Zealand</v>
      </c>
      <c r="J2393">
        <f>shipments[[#This Row],[Boxes]]*_xlfn.XLOOKUP(shipments[[#This Row],[Product]],products[Product], products[Cost per box])</f>
        <v>797.31999999999994</v>
      </c>
    </row>
    <row r="2394" spans="3:10" x14ac:dyDescent="0.3">
      <c r="C2394" t="s">
        <v>65</v>
      </c>
      <c r="D2394" t="s">
        <v>37</v>
      </c>
      <c r="E2394" t="s">
        <v>13</v>
      </c>
      <c r="F2394" s="7">
        <v>44957</v>
      </c>
      <c r="G2394" s="4">
        <v>5957</v>
      </c>
      <c r="H2394">
        <v>222</v>
      </c>
      <c r="I2394" t="str">
        <f>TRIM(shipments[[#This Row],[Geography]])</f>
        <v>New Zealand</v>
      </c>
      <c r="J2394">
        <f>shipments[[#This Row],[Boxes]]*_xlfn.XLOOKUP(shipments[[#This Row],[Product]],products[Product], products[Cost per box])</f>
        <v>1167.72</v>
      </c>
    </row>
    <row r="2395" spans="3:10" x14ac:dyDescent="0.3">
      <c r="C2395" t="s">
        <v>5</v>
      </c>
      <c r="D2395" t="s">
        <v>107</v>
      </c>
      <c r="E2395" t="s">
        <v>24</v>
      </c>
      <c r="F2395" s="7">
        <v>44863</v>
      </c>
      <c r="G2395" s="4">
        <v>4473</v>
      </c>
      <c r="H2395">
        <v>56</v>
      </c>
      <c r="I2395" t="str">
        <f>TRIM(shipments[[#This Row],[Geography]])</f>
        <v>UK</v>
      </c>
      <c r="J2395">
        <f>shipments[[#This Row],[Boxes]]*_xlfn.XLOOKUP(shipments[[#This Row],[Product]],products[Product], products[Cost per box])</f>
        <v>588.55999999999995</v>
      </c>
    </row>
    <row r="2396" spans="3:10" x14ac:dyDescent="0.3">
      <c r="C2396" t="s">
        <v>67</v>
      </c>
      <c r="D2396" t="s">
        <v>39</v>
      </c>
      <c r="E2396" t="s">
        <v>31</v>
      </c>
      <c r="F2396" s="7">
        <v>45014</v>
      </c>
      <c r="G2396" s="4">
        <v>2632</v>
      </c>
      <c r="H2396">
        <v>439</v>
      </c>
      <c r="I2396" t="str">
        <f>TRIM(shipments[[#This Row],[Geography]])</f>
        <v>UK</v>
      </c>
      <c r="J2396">
        <f>shipments[[#This Row],[Boxes]]*_xlfn.XLOOKUP(shipments[[#This Row],[Product]],products[Product], products[Cost per box])</f>
        <v>1211.6399999999999</v>
      </c>
    </row>
    <row r="2397" spans="3:10" x14ac:dyDescent="0.3">
      <c r="C2397" t="s">
        <v>75</v>
      </c>
      <c r="D2397" t="s">
        <v>103</v>
      </c>
      <c r="E2397" t="s">
        <v>4</v>
      </c>
      <c r="F2397" s="7">
        <v>44659</v>
      </c>
      <c r="G2397" s="4">
        <v>805</v>
      </c>
      <c r="H2397">
        <v>180</v>
      </c>
      <c r="I2397" t="str">
        <f>TRIM(shipments[[#This Row],[Geography]])</f>
        <v>Canada</v>
      </c>
      <c r="J2397">
        <f>shipments[[#This Row],[Boxes]]*_xlfn.XLOOKUP(shipments[[#This Row],[Product]],products[Product], products[Cost per box])</f>
        <v>927.00000000000011</v>
      </c>
    </row>
    <row r="2398" spans="3:10" x14ac:dyDescent="0.3">
      <c r="C2398" t="s">
        <v>9</v>
      </c>
      <c r="D2398" t="s">
        <v>37</v>
      </c>
      <c r="E2398" t="s">
        <v>24</v>
      </c>
      <c r="F2398" s="7">
        <v>44928</v>
      </c>
      <c r="G2398" s="4">
        <v>4095</v>
      </c>
      <c r="H2398">
        <v>179</v>
      </c>
      <c r="I2398" t="str">
        <f>TRIM(shipments[[#This Row],[Geography]])</f>
        <v>New Zealand</v>
      </c>
      <c r="J2398">
        <f>shipments[[#This Row],[Boxes]]*_xlfn.XLOOKUP(shipments[[#This Row],[Product]],products[Product], products[Cost per box])</f>
        <v>1881.29</v>
      </c>
    </row>
    <row r="2399" spans="3:10" x14ac:dyDescent="0.3">
      <c r="C2399" t="s">
        <v>2</v>
      </c>
      <c r="D2399" t="s">
        <v>38</v>
      </c>
      <c r="E2399" t="s">
        <v>30</v>
      </c>
      <c r="F2399" s="7">
        <v>45092</v>
      </c>
      <c r="G2399" s="4">
        <v>17395</v>
      </c>
      <c r="H2399">
        <v>542</v>
      </c>
      <c r="I2399" t="str">
        <f>TRIM(shipments[[#This Row],[Geography]])</f>
        <v>Australia</v>
      </c>
      <c r="J2399">
        <f>shipments[[#This Row],[Boxes]]*_xlfn.XLOOKUP(shipments[[#This Row],[Product]],products[Product], products[Cost per box])</f>
        <v>2731.68</v>
      </c>
    </row>
    <row r="2400" spans="3:10" x14ac:dyDescent="0.3">
      <c r="C2400" t="s">
        <v>70</v>
      </c>
      <c r="D2400" t="s">
        <v>99</v>
      </c>
      <c r="E2400" t="s">
        <v>20</v>
      </c>
      <c r="F2400" s="7">
        <v>44863</v>
      </c>
      <c r="G2400" s="4">
        <v>2870</v>
      </c>
      <c r="H2400">
        <v>233</v>
      </c>
      <c r="I2400" t="str">
        <f>TRIM(shipments[[#This Row],[Geography]])</f>
        <v>India</v>
      </c>
      <c r="J2400">
        <f>shipments[[#This Row],[Boxes]]*_xlfn.XLOOKUP(shipments[[#This Row],[Product]],products[Product], products[Cost per box])</f>
        <v>857.44</v>
      </c>
    </row>
    <row r="2401" spans="3:10" x14ac:dyDescent="0.3">
      <c r="C2401" t="s">
        <v>6</v>
      </c>
      <c r="D2401" t="s">
        <v>38</v>
      </c>
      <c r="E2401" t="s">
        <v>32</v>
      </c>
      <c r="F2401" s="7">
        <v>44943</v>
      </c>
      <c r="G2401" s="4">
        <v>14252</v>
      </c>
      <c r="H2401">
        <v>220</v>
      </c>
      <c r="I2401" t="str">
        <f>TRIM(shipments[[#This Row],[Geography]])</f>
        <v>Australia</v>
      </c>
      <c r="J2401">
        <f>shipments[[#This Row],[Boxes]]*_xlfn.XLOOKUP(shipments[[#This Row],[Product]],products[Product], products[Cost per box])</f>
        <v>730.4</v>
      </c>
    </row>
    <row r="2402" spans="3:10" x14ac:dyDescent="0.3">
      <c r="C2402" t="s">
        <v>74</v>
      </c>
      <c r="D2402" t="s">
        <v>37</v>
      </c>
      <c r="E2402" t="s">
        <v>22</v>
      </c>
      <c r="F2402" s="7">
        <v>45135</v>
      </c>
      <c r="G2402" s="4">
        <v>112</v>
      </c>
      <c r="H2402">
        <v>48</v>
      </c>
      <c r="I2402" t="str">
        <f>TRIM(shipments[[#This Row],[Geography]])</f>
        <v>New Zealand</v>
      </c>
      <c r="J2402">
        <f>shipments[[#This Row],[Boxes]]*_xlfn.XLOOKUP(shipments[[#This Row],[Product]],products[Product], products[Cost per box])</f>
        <v>491.04</v>
      </c>
    </row>
    <row r="2403" spans="3:10" x14ac:dyDescent="0.3">
      <c r="C2403" t="s">
        <v>3</v>
      </c>
      <c r="D2403" t="s">
        <v>34</v>
      </c>
      <c r="E2403" t="s">
        <v>22</v>
      </c>
      <c r="F2403" s="7">
        <v>45054</v>
      </c>
      <c r="G2403" s="4">
        <v>9506</v>
      </c>
      <c r="H2403">
        <v>380</v>
      </c>
      <c r="I2403" t="str">
        <f>TRIM(shipments[[#This Row],[Geography]])</f>
        <v>India</v>
      </c>
      <c r="J2403">
        <f>shipments[[#This Row],[Boxes]]*_xlfn.XLOOKUP(shipments[[#This Row],[Product]],products[Product], products[Cost per box])</f>
        <v>3887.4</v>
      </c>
    </row>
    <row r="2404" spans="3:10" x14ac:dyDescent="0.3">
      <c r="C2404" t="s">
        <v>5</v>
      </c>
      <c r="D2404" t="s">
        <v>107</v>
      </c>
      <c r="E2404" t="s">
        <v>26</v>
      </c>
      <c r="F2404" s="7">
        <v>44792</v>
      </c>
      <c r="G2404" s="4">
        <v>2513</v>
      </c>
      <c r="H2404">
        <v>920</v>
      </c>
      <c r="I2404" t="str">
        <f>TRIM(shipments[[#This Row],[Geography]])</f>
        <v>UK</v>
      </c>
      <c r="J2404">
        <f>shipments[[#This Row],[Boxes]]*_xlfn.XLOOKUP(shipments[[#This Row],[Product]],products[Product], products[Cost per box])</f>
        <v>11417.2</v>
      </c>
    </row>
    <row r="2405" spans="3:10" x14ac:dyDescent="0.3">
      <c r="C2405" t="s">
        <v>68</v>
      </c>
      <c r="D2405" t="s">
        <v>98</v>
      </c>
      <c r="E2405" t="s">
        <v>27</v>
      </c>
      <c r="F2405" s="7">
        <v>44744</v>
      </c>
      <c r="G2405" s="4">
        <v>2415</v>
      </c>
      <c r="H2405">
        <v>1043</v>
      </c>
      <c r="I2405" t="str">
        <f>TRIM(shipments[[#This Row],[Geography]])</f>
        <v>UK</v>
      </c>
      <c r="J2405">
        <f>shipments[[#This Row],[Boxes]]*_xlfn.XLOOKUP(shipments[[#This Row],[Product]],products[Product], products[Cost per box])</f>
        <v>9981.51</v>
      </c>
    </row>
    <row r="2406" spans="3:10" x14ac:dyDescent="0.3">
      <c r="C2406" t="s">
        <v>9</v>
      </c>
      <c r="D2406" t="s">
        <v>38</v>
      </c>
      <c r="E2406" t="s">
        <v>27</v>
      </c>
      <c r="F2406" s="7">
        <v>44870</v>
      </c>
      <c r="G2406" s="4">
        <v>8281</v>
      </c>
      <c r="H2406">
        <v>258</v>
      </c>
      <c r="I2406" t="str">
        <f>TRIM(shipments[[#This Row],[Geography]])</f>
        <v>Australia</v>
      </c>
      <c r="J2406">
        <f>shipments[[#This Row],[Boxes]]*_xlfn.XLOOKUP(shipments[[#This Row],[Product]],products[Product], products[Cost per box])</f>
        <v>2469.06</v>
      </c>
    </row>
    <row r="2407" spans="3:10" x14ac:dyDescent="0.3">
      <c r="C2407" t="s">
        <v>73</v>
      </c>
      <c r="D2407" t="s">
        <v>35</v>
      </c>
      <c r="E2407" t="s">
        <v>15</v>
      </c>
      <c r="F2407" s="7">
        <v>45089</v>
      </c>
      <c r="G2407" s="4">
        <v>10773</v>
      </c>
      <c r="H2407">
        <v>1014</v>
      </c>
      <c r="I2407" t="str">
        <f>TRIM(shipments[[#This Row],[Geography]])</f>
        <v>USA</v>
      </c>
      <c r="J2407">
        <f>shipments[[#This Row],[Boxes]]*_xlfn.XLOOKUP(shipments[[#This Row],[Product]],products[Product], products[Cost per box])</f>
        <v>3903.9</v>
      </c>
    </row>
    <row r="2408" spans="3:10" x14ac:dyDescent="0.3">
      <c r="C2408" t="s">
        <v>75</v>
      </c>
      <c r="D2408" t="s">
        <v>38</v>
      </c>
      <c r="E2408" t="s">
        <v>33</v>
      </c>
      <c r="F2408" s="7">
        <v>44731</v>
      </c>
      <c r="G2408" s="4">
        <v>917</v>
      </c>
      <c r="H2408">
        <v>572</v>
      </c>
      <c r="I2408" t="str">
        <f>TRIM(shipments[[#This Row],[Geography]])</f>
        <v>Australia</v>
      </c>
      <c r="J2408">
        <f>shipments[[#This Row],[Boxes]]*_xlfn.XLOOKUP(shipments[[#This Row],[Product]],products[Product], products[Cost per box])</f>
        <v>1515.8</v>
      </c>
    </row>
    <row r="2409" spans="3:10" x14ac:dyDescent="0.3">
      <c r="C2409" t="s">
        <v>8</v>
      </c>
      <c r="D2409" t="s">
        <v>36</v>
      </c>
      <c r="E2409" t="s">
        <v>28</v>
      </c>
      <c r="F2409" s="7">
        <v>44741</v>
      </c>
      <c r="G2409" s="4">
        <v>6580</v>
      </c>
      <c r="H2409">
        <v>11</v>
      </c>
      <c r="I2409" t="str">
        <f>TRIM(shipments[[#This Row],[Geography]])</f>
        <v>Canada</v>
      </c>
      <c r="J2409">
        <f>shipments[[#This Row],[Boxes]]*_xlfn.XLOOKUP(shipments[[#This Row],[Product]],products[Product], products[Cost per box])</f>
        <v>92.72999999999999</v>
      </c>
    </row>
    <row r="2410" spans="3:10" x14ac:dyDescent="0.3">
      <c r="C2410" t="s">
        <v>8</v>
      </c>
      <c r="D2410" t="s">
        <v>35</v>
      </c>
      <c r="E2410" t="s">
        <v>27</v>
      </c>
      <c r="F2410" s="7">
        <v>44784</v>
      </c>
      <c r="G2410" s="4">
        <v>4662</v>
      </c>
      <c r="H2410">
        <v>387</v>
      </c>
      <c r="I2410" t="str">
        <f>TRIM(shipments[[#This Row],[Geography]])</f>
        <v>USA</v>
      </c>
      <c r="J2410">
        <f>shipments[[#This Row],[Boxes]]*_xlfn.XLOOKUP(shipments[[#This Row],[Product]],products[Product], products[Cost per box])</f>
        <v>3703.59</v>
      </c>
    </row>
    <row r="2411" spans="3:10" x14ac:dyDescent="0.3">
      <c r="C2411" t="s">
        <v>67</v>
      </c>
      <c r="D2411" t="s">
        <v>108</v>
      </c>
      <c r="E2411" t="s">
        <v>31</v>
      </c>
      <c r="F2411" s="7">
        <v>44854</v>
      </c>
      <c r="G2411" s="4">
        <v>1029</v>
      </c>
      <c r="H2411">
        <v>328</v>
      </c>
      <c r="I2411" t="str">
        <f>TRIM(shipments[[#This Row],[Geography]])</f>
        <v>USA</v>
      </c>
      <c r="J2411">
        <f>shipments[[#This Row],[Boxes]]*_xlfn.XLOOKUP(shipments[[#This Row],[Product]],products[Product], products[Cost per box])</f>
        <v>905.28</v>
      </c>
    </row>
    <row r="2412" spans="3:10" x14ac:dyDescent="0.3">
      <c r="C2412" t="s">
        <v>65</v>
      </c>
      <c r="D2412" t="s">
        <v>38</v>
      </c>
      <c r="E2412" t="s">
        <v>30</v>
      </c>
      <c r="F2412" s="7">
        <v>44850</v>
      </c>
      <c r="G2412" s="4">
        <v>5082</v>
      </c>
      <c r="H2412">
        <v>544</v>
      </c>
      <c r="I2412" t="str">
        <f>TRIM(shipments[[#This Row],[Geography]])</f>
        <v>Australia</v>
      </c>
      <c r="J2412">
        <f>shipments[[#This Row],[Boxes]]*_xlfn.XLOOKUP(shipments[[#This Row],[Product]],products[Product], products[Cost per box])</f>
        <v>2741.76</v>
      </c>
    </row>
    <row r="2413" spans="3:10" x14ac:dyDescent="0.3">
      <c r="C2413" t="s">
        <v>5</v>
      </c>
      <c r="D2413" t="s">
        <v>34</v>
      </c>
      <c r="E2413" t="s">
        <v>27</v>
      </c>
      <c r="F2413" s="7">
        <v>44875</v>
      </c>
      <c r="G2413" s="4">
        <v>4858</v>
      </c>
      <c r="H2413">
        <v>329</v>
      </c>
      <c r="I2413" t="str">
        <f>TRIM(shipments[[#This Row],[Geography]])</f>
        <v>India</v>
      </c>
      <c r="J2413">
        <f>shipments[[#This Row],[Boxes]]*_xlfn.XLOOKUP(shipments[[#This Row],[Product]],products[Product], products[Cost per box])</f>
        <v>3148.53</v>
      </c>
    </row>
    <row r="2414" spans="3:10" x14ac:dyDescent="0.3">
      <c r="C2414" t="s">
        <v>70</v>
      </c>
      <c r="D2414" t="s">
        <v>112</v>
      </c>
      <c r="E2414" t="s">
        <v>28</v>
      </c>
      <c r="F2414" s="7">
        <v>44882</v>
      </c>
      <c r="G2414" s="4">
        <v>5208</v>
      </c>
      <c r="H2414">
        <v>455</v>
      </c>
      <c r="I2414" t="str">
        <f>TRIM(shipments[[#This Row],[Geography]])</f>
        <v>Australia</v>
      </c>
      <c r="J2414">
        <f>shipments[[#This Row],[Boxes]]*_xlfn.XLOOKUP(shipments[[#This Row],[Product]],products[Product], products[Cost per box])</f>
        <v>3835.65</v>
      </c>
    </row>
    <row r="2415" spans="3:10" x14ac:dyDescent="0.3">
      <c r="C2415" t="s">
        <v>74</v>
      </c>
      <c r="D2415" t="s">
        <v>39</v>
      </c>
      <c r="E2415" t="s">
        <v>31</v>
      </c>
      <c r="F2415" s="7">
        <v>44841</v>
      </c>
      <c r="G2415" s="4">
        <v>7994</v>
      </c>
      <c r="H2415">
        <v>153</v>
      </c>
      <c r="I2415" t="str">
        <f>TRIM(shipments[[#This Row],[Geography]])</f>
        <v>UK</v>
      </c>
      <c r="J2415">
        <f>shipments[[#This Row],[Boxes]]*_xlfn.XLOOKUP(shipments[[#This Row],[Product]],products[Product], products[Cost per box])</f>
        <v>422.28</v>
      </c>
    </row>
    <row r="2416" spans="3:10" x14ac:dyDescent="0.3">
      <c r="C2416" t="s">
        <v>65</v>
      </c>
      <c r="D2416" t="s">
        <v>38</v>
      </c>
      <c r="E2416" t="s">
        <v>32</v>
      </c>
      <c r="F2416" s="7">
        <v>44815</v>
      </c>
      <c r="G2416" s="4">
        <v>2842</v>
      </c>
      <c r="H2416">
        <v>466</v>
      </c>
      <c r="I2416" t="str">
        <f>TRIM(shipments[[#This Row],[Geography]])</f>
        <v>Australia</v>
      </c>
      <c r="J2416">
        <f>shipments[[#This Row],[Boxes]]*_xlfn.XLOOKUP(shipments[[#This Row],[Product]],products[Product], products[Cost per box])</f>
        <v>1547.12</v>
      </c>
    </row>
    <row r="2417" spans="3:10" x14ac:dyDescent="0.3">
      <c r="C2417" t="s">
        <v>3</v>
      </c>
      <c r="D2417" t="s">
        <v>39</v>
      </c>
      <c r="E2417" t="s">
        <v>24</v>
      </c>
      <c r="F2417" s="7">
        <v>45167</v>
      </c>
      <c r="G2417" s="4">
        <v>10423</v>
      </c>
      <c r="H2417">
        <v>23</v>
      </c>
      <c r="I2417" t="str">
        <f>TRIM(shipments[[#This Row],[Geography]])</f>
        <v>UK</v>
      </c>
      <c r="J2417">
        <f>shipments[[#This Row],[Boxes]]*_xlfn.XLOOKUP(shipments[[#This Row],[Product]],products[Product], products[Cost per box])</f>
        <v>241.73</v>
      </c>
    </row>
    <row r="2418" spans="3:10" x14ac:dyDescent="0.3">
      <c r="C2418" t="s">
        <v>7</v>
      </c>
      <c r="D2418" t="s">
        <v>38</v>
      </c>
      <c r="E2418" t="s">
        <v>30</v>
      </c>
      <c r="F2418" s="7">
        <v>45035</v>
      </c>
      <c r="G2418" s="4">
        <v>3213</v>
      </c>
      <c r="H2418">
        <v>550</v>
      </c>
      <c r="I2418" t="str">
        <f>TRIM(shipments[[#This Row],[Geography]])</f>
        <v>Australia</v>
      </c>
      <c r="J2418">
        <f>shipments[[#This Row],[Boxes]]*_xlfn.XLOOKUP(shipments[[#This Row],[Product]],products[Product], products[Cost per box])</f>
        <v>2772</v>
      </c>
    </row>
    <row r="2419" spans="3:10" x14ac:dyDescent="0.3">
      <c r="C2419" t="s">
        <v>72</v>
      </c>
      <c r="D2419" t="s">
        <v>36</v>
      </c>
      <c r="E2419" t="s">
        <v>29</v>
      </c>
      <c r="F2419" s="7">
        <v>45050</v>
      </c>
      <c r="G2419" s="4">
        <v>6531</v>
      </c>
      <c r="H2419">
        <v>933</v>
      </c>
      <c r="I2419" t="str">
        <f>TRIM(shipments[[#This Row],[Geography]])</f>
        <v>Canada</v>
      </c>
      <c r="J2419">
        <f>shipments[[#This Row],[Boxes]]*_xlfn.XLOOKUP(shipments[[#This Row],[Product]],products[Product], products[Cost per box])</f>
        <v>6344.4</v>
      </c>
    </row>
    <row r="2420" spans="3:10" x14ac:dyDescent="0.3">
      <c r="C2420" t="s">
        <v>91</v>
      </c>
      <c r="D2420" t="s">
        <v>35</v>
      </c>
      <c r="E2420" t="s">
        <v>13</v>
      </c>
      <c r="F2420" s="7">
        <v>45153</v>
      </c>
      <c r="G2420" s="4">
        <v>2177</v>
      </c>
      <c r="H2420">
        <v>78</v>
      </c>
      <c r="I2420" t="str">
        <f>TRIM(shipments[[#This Row],[Geography]])</f>
        <v>USA</v>
      </c>
      <c r="J2420">
        <f>shipments[[#This Row],[Boxes]]*_xlfn.XLOOKUP(shipments[[#This Row],[Product]],products[Product], products[Cost per box])</f>
        <v>410.28</v>
      </c>
    </row>
    <row r="2421" spans="3:10" x14ac:dyDescent="0.3">
      <c r="C2421" t="s">
        <v>74</v>
      </c>
      <c r="D2421" t="s">
        <v>39</v>
      </c>
      <c r="E2421" t="s">
        <v>13</v>
      </c>
      <c r="F2421" s="7">
        <v>45120</v>
      </c>
      <c r="G2421" s="4">
        <v>12642</v>
      </c>
      <c r="H2421">
        <v>452</v>
      </c>
      <c r="I2421" t="str">
        <f>TRIM(shipments[[#This Row],[Geography]])</f>
        <v>UK</v>
      </c>
      <c r="J2421">
        <f>shipments[[#This Row],[Boxes]]*_xlfn.XLOOKUP(shipments[[#This Row],[Product]],products[Product], products[Cost per box])</f>
        <v>2377.52</v>
      </c>
    </row>
    <row r="2422" spans="3:10" x14ac:dyDescent="0.3">
      <c r="C2422" t="s">
        <v>72</v>
      </c>
      <c r="D2422" t="s">
        <v>38</v>
      </c>
      <c r="E2422" t="s">
        <v>30</v>
      </c>
      <c r="F2422" s="7">
        <v>44981</v>
      </c>
      <c r="G2422" s="4">
        <v>9996</v>
      </c>
      <c r="H2422">
        <v>909</v>
      </c>
      <c r="I2422" t="str">
        <f>TRIM(shipments[[#This Row],[Geography]])</f>
        <v>Australia</v>
      </c>
      <c r="J2422">
        <f>shipments[[#This Row],[Boxes]]*_xlfn.XLOOKUP(shipments[[#This Row],[Product]],products[Product], products[Cost per box])</f>
        <v>4581.3599999999997</v>
      </c>
    </row>
    <row r="2423" spans="3:10" x14ac:dyDescent="0.3">
      <c r="C2423" t="s">
        <v>10</v>
      </c>
      <c r="D2423" t="s">
        <v>38</v>
      </c>
      <c r="E2423" t="s">
        <v>22</v>
      </c>
      <c r="F2423" s="7">
        <v>45104</v>
      </c>
      <c r="G2423" s="4">
        <v>5495</v>
      </c>
      <c r="H2423">
        <v>86</v>
      </c>
      <c r="I2423" t="str">
        <f>TRIM(shipments[[#This Row],[Geography]])</f>
        <v>Australia</v>
      </c>
      <c r="J2423">
        <f>shipments[[#This Row],[Boxes]]*_xlfn.XLOOKUP(shipments[[#This Row],[Product]],products[Product], products[Cost per box])</f>
        <v>879.78000000000009</v>
      </c>
    </row>
    <row r="2424" spans="3:10" x14ac:dyDescent="0.3">
      <c r="C2424" t="s">
        <v>65</v>
      </c>
      <c r="D2424" t="s">
        <v>36</v>
      </c>
      <c r="E2424" t="s">
        <v>25</v>
      </c>
      <c r="F2424" s="7">
        <v>45126</v>
      </c>
      <c r="G2424" s="4">
        <v>4389</v>
      </c>
      <c r="H2424">
        <v>739</v>
      </c>
      <c r="I2424" t="str">
        <f>TRIM(shipments[[#This Row],[Geography]])</f>
        <v>Canada</v>
      </c>
      <c r="J2424">
        <f>shipments[[#This Row],[Boxes]]*_xlfn.XLOOKUP(shipments[[#This Row],[Product]],products[Product], products[Cost per box])</f>
        <v>4751.7699999999995</v>
      </c>
    </row>
    <row r="2425" spans="3:10" x14ac:dyDescent="0.3">
      <c r="C2425" t="s">
        <v>70</v>
      </c>
      <c r="D2425" t="s">
        <v>34</v>
      </c>
      <c r="E2425" t="s">
        <v>33</v>
      </c>
      <c r="F2425" s="7">
        <v>44986</v>
      </c>
      <c r="G2425" s="4">
        <v>6615</v>
      </c>
      <c r="H2425">
        <v>103</v>
      </c>
      <c r="I2425" t="str">
        <f>TRIM(shipments[[#This Row],[Geography]])</f>
        <v>India</v>
      </c>
      <c r="J2425">
        <f>shipments[[#This Row],[Boxes]]*_xlfn.XLOOKUP(shipments[[#This Row],[Product]],products[Product], products[Cost per box])</f>
        <v>272.95</v>
      </c>
    </row>
    <row r="2426" spans="3:10" x14ac:dyDescent="0.3">
      <c r="C2426" t="s">
        <v>9</v>
      </c>
      <c r="D2426" t="s">
        <v>111</v>
      </c>
      <c r="E2426" t="s">
        <v>15</v>
      </c>
      <c r="F2426" s="7">
        <v>44861</v>
      </c>
      <c r="G2426" s="4">
        <v>1316</v>
      </c>
      <c r="H2426">
        <v>189</v>
      </c>
      <c r="I2426" t="str">
        <f>TRIM(shipments[[#This Row],[Geography]])</f>
        <v>New Zealand</v>
      </c>
      <c r="J2426">
        <f>shipments[[#This Row],[Boxes]]*_xlfn.XLOOKUP(shipments[[#This Row],[Product]],products[Product], products[Cost per box])</f>
        <v>727.65</v>
      </c>
    </row>
    <row r="2427" spans="3:10" x14ac:dyDescent="0.3">
      <c r="C2427" t="s">
        <v>68</v>
      </c>
      <c r="D2427" t="s">
        <v>34</v>
      </c>
      <c r="E2427" t="s">
        <v>21</v>
      </c>
      <c r="F2427" s="7">
        <v>45147</v>
      </c>
      <c r="G2427" s="4">
        <v>665</v>
      </c>
      <c r="H2427">
        <v>255</v>
      </c>
      <c r="I2427" t="str">
        <f>TRIM(shipments[[#This Row],[Geography]])</f>
        <v>India</v>
      </c>
      <c r="J2427">
        <f>shipments[[#This Row],[Boxes]]*_xlfn.XLOOKUP(shipments[[#This Row],[Product]],products[Product], products[Cost per box])</f>
        <v>2096.1000000000004</v>
      </c>
    </row>
    <row r="2428" spans="3:10" x14ac:dyDescent="0.3">
      <c r="C2428" t="s">
        <v>66</v>
      </c>
      <c r="D2428" t="s">
        <v>36</v>
      </c>
      <c r="E2428" t="s">
        <v>30</v>
      </c>
      <c r="F2428" s="7">
        <v>45161</v>
      </c>
      <c r="G2428" s="4">
        <v>3010</v>
      </c>
      <c r="H2428">
        <v>12</v>
      </c>
      <c r="I2428" t="str">
        <f>TRIM(shipments[[#This Row],[Geography]])</f>
        <v>Canada</v>
      </c>
      <c r="J2428">
        <f>shipments[[#This Row],[Boxes]]*_xlfn.XLOOKUP(shipments[[#This Row],[Product]],products[Product], products[Cost per box])</f>
        <v>60.480000000000004</v>
      </c>
    </row>
    <row r="2429" spans="3:10" x14ac:dyDescent="0.3">
      <c r="C2429" t="s">
        <v>71</v>
      </c>
      <c r="D2429" t="s">
        <v>37</v>
      </c>
      <c r="E2429" t="s">
        <v>30</v>
      </c>
      <c r="F2429" s="7">
        <v>44971</v>
      </c>
      <c r="G2429" s="4">
        <v>700</v>
      </c>
      <c r="H2429">
        <v>42</v>
      </c>
      <c r="I2429" t="str">
        <f>TRIM(shipments[[#This Row],[Geography]])</f>
        <v>New Zealand</v>
      </c>
      <c r="J2429">
        <f>shipments[[#This Row],[Boxes]]*_xlfn.XLOOKUP(shipments[[#This Row],[Product]],products[Product], products[Cost per box])</f>
        <v>211.68</v>
      </c>
    </row>
    <row r="2430" spans="3:10" x14ac:dyDescent="0.3">
      <c r="C2430" t="s">
        <v>9</v>
      </c>
      <c r="D2430" t="s">
        <v>38</v>
      </c>
      <c r="E2430" t="s">
        <v>21</v>
      </c>
      <c r="F2430" s="7">
        <v>45114</v>
      </c>
      <c r="G2430" s="4">
        <v>18571</v>
      </c>
      <c r="H2430">
        <v>309</v>
      </c>
      <c r="I2430" t="str">
        <f>TRIM(shipments[[#This Row],[Geography]])</f>
        <v>Australia</v>
      </c>
      <c r="J2430">
        <f>shipments[[#This Row],[Boxes]]*_xlfn.XLOOKUP(shipments[[#This Row],[Product]],products[Product], products[Cost per box])</f>
        <v>2539.98</v>
      </c>
    </row>
    <row r="2431" spans="3:10" x14ac:dyDescent="0.3">
      <c r="C2431" t="s">
        <v>71</v>
      </c>
      <c r="D2431" t="s">
        <v>36</v>
      </c>
      <c r="E2431" t="s">
        <v>15</v>
      </c>
      <c r="F2431" s="7">
        <v>44973</v>
      </c>
      <c r="G2431" s="4">
        <v>805</v>
      </c>
      <c r="H2431">
        <v>295</v>
      </c>
      <c r="I2431" t="str">
        <f>TRIM(shipments[[#This Row],[Geography]])</f>
        <v>Canada</v>
      </c>
      <c r="J2431">
        <f>shipments[[#This Row],[Boxes]]*_xlfn.XLOOKUP(shipments[[#This Row],[Product]],products[Product], products[Cost per box])</f>
        <v>1135.75</v>
      </c>
    </row>
    <row r="2432" spans="3:10" x14ac:dyDescent="0.3">
      <c r="C2432" t="s">
        <v>2</v>
      </c>
      <c r="D2432" t="s">
        <v>35</v>
      </c>
      <c r="E2432" t="s">
        <v>20</v>
      </c>
      <c r="F2432" s="7">
        <v>45097</v>
      </c>
      <c r="G2432" s="4">
        <v>12397</v>
      </c>
      <c r="H2432">
        <v>1550</v>
      </c>
      <c r="I2432" t="str">
        <f>TRIM(shipments[[#This Row],[Geography]])</f>
        <v>USA</v>
      </c>
      <c r="J2432">
        <f>shipments[[#This Row],[Boxes]]*_xlfn.XLOOKUP(shipments[[#This Row],[Product]],products[Product], products[Cost per box])</f>
        <v>5704</v>
      </c>
    </row>
    <row r="2433" spans="3:10" x14ac:dyDescent="0.3">
      <c r="C2433" t="s">
        <v>68</v>
      </c>
      <c r="D2433" t="s">
        <v>39</v>
      </c>
      <c r="E2433" t="s">
        <v>25</v>
      </c>
      <c r="F2433" s="7">
        <v>45048</v>
      </c>
      <c r="G2433" s="4">
        <v>2219</v>
      </c>
      <c r="H2433">
        <v>159</v>
      </c>
      <c r="I2433" t="str">
        <f>TRIM(shipments[[#This Row],[Geography]])</f>
        <v>UK</v>
      </c>
      <c r="J2433">
        <f>shipments[[#This Row],[Boxes]]*_xlfn.XLOOKUP(shipments[[#This Row],[Product]],products[Product], products[Cost per box])</f>
        <v>1022.37</v>
      </c>
    </row>
    <row r="2434" spans="3:10" x14ac:dyDescent="0.3">
      <c r="C2434" t="s">
        <v>72</v>
      </c>
      <c r="D2434" t="s">
        <v>108</v>
      </c>
      <c r="E2434" t="s">
        <v>16</v>
      </c>
      <c r="F2434" s="7">
        <v>44883</v>
      </c>
      <c r="G2434" s="4">
        <v>4998</v>
      </c>
      <c r="H2434">
        <v>1565</v>
      </c>
      <c r="I2434" t="str">
        <f>TRIM(shipments[[#This Row],[Geography]])</f>
        <v>USA</v>
      </c>
      <c r="J2434">
        <f>shipments[[#This Row],[Boxes]]*_xlfn.XLOOKUP(shipments[[#This Row],[Product]],products[Product], products[Cost per box])</f>
        <v>8951.7999999999993</v>
      </c>
    </row>
    <row r="2435" spans="3:10" x14ac:dyDescent="0.3">
      <c r="C2435" t="s">
        <v>64</v>
      </c>
      <c r="D2435" t="s">
        <v>100</v>
      </c>
      <c r="E2435" t="s">
        <v>24</v>
      </c>
      <c r="F2435" s="7">
        <v>44850</v>
      </c>
      <c r="G2435" s="4">
        <v>560</v>
      </c>
      <c r="H2435">
        <v>221</v>
      </c>
      <c r="I2435" t="str">
        <f>TRIM(shipments[[#This Row],[Geography]])</f>
        <v>India</v>
      </c>
      <c r="J2435">
        <f>shipments[[#This Row],[Boxes]]*_xlfn.XLOOKUP(shipments[[#This Row],[Product]],products[Product], products[Cost per box])</f>
        <v>2322.71</v>
      </c>
    </row>
    <row r="2436" spans="3:10" x14ac:dyDescent="0.3">
      <c r="C2436" t="s">
        <v>67</v>
      </c>
      <c r="D2436" t="s">
        <v>107</v>
      </c>
      <c r="E2436" t="s">
        <v>19</v>
      </c>
      <c r="F2436" s="7">
        <v>44756</v>
      </c>
      <c r="G2436" s="4">
        <v>238</v>
      </c>
      <c r="H2436">
        <v>90</v>
      </c>
      <c r="I2436" t="str">
        <f>TRIM(shipments[[#This Row],[Geography]])</f>
        <v>UK</v>
      </c>
      <c r="J2436">
        <f>shipments[[#This Row],[Boxes]]*_xlfn.XLOOKUP(shipments[[#This Row],[Product]],products[Product], products[Cost per box])</f>
        <v>695.7</v>
      </c>
    </row>
    <row r="2437" spans="3:10" x14ac:dyDescent="0.3">
      <c r="C2437" t="s">
        <v>71</v>
      </c>
      <c r="D2437" t="s">
        <v>39</v>
      </c>
      <c r="E2437" t="s">
        <v>20</v>
      </c>
      <c r="F2437" s="7">
        <v>45091</v>
      </c>
      <c r="G2437" s="4">
        <v>84</v>
      </c>
      <c r="H2437">
        <v>11</v>
      </c>
      <c r="I2437" t="str">
        <f>TRIM(shipments[[#This Row],[Geography]])</f>
        <v>UK</v>
      </c>
      <c r="J2437">
        <f>shipments[[#This Row],[Boxes]]*_xlfn.XLOOKUP(shipments[[#This Row],[Product]],products[Product], products[Cost per box])</f>
        <v>40.480000000000004</v>
      </c>
    </row>
    <row r="2438" spans="3:10" x14ac:dyDescent="0.3">
      <c r="C2438" t="s">
        <v>2</v>
      </c>
      <c r="D2438" t="s">
        <v>37</v>
      </c>
      <c r="E2438" t="s">
        <v>27</v>
      </c>
      <c r="F2438" s="7">
        <v>45149</v>
      </c>
      <c r="G2438" s="4">
        <v>2198</v>
      </c>
      <c r="H2438">
        <v>561</v>
      </c>
      <c r="I2438" t="str">
        <f>TRIM(shipments[[#This Row],[Geography]])</f>
        <v>New Zealand</v>
      </c>
      <c r="J2438">
        <f>shipments[[#This Row],[Boxes]]*_xlfn.XLOOKUP(shipments[[#This Row],[Product]],products[Product], products[Cost per box])</f>
        <v>5368.77</v>
      </c>
    </row>
    <row r="2439" spans="3:10" x14ac:dyDescent="0.3">
      <c r="C2439" t="s">
        <v>9</v>
      </c>
      <c r="D2439" t="s">
        <v>109</v>
      </c>
      <c r="E2439" t="s">
        <v>22</v>
      </c>
      <c r="F2439" s="7">
        <v>44777</v>
      </c>
      <c r="G2439" s="4">
        <v>5264</v>
      </c>
      <c r="H2439">
        <v>489</v>
      </c>
      <c r="I2439" t="str">
        <f>TRIM(shipments[[#This Row],[Geography]])</f>
        <v>India</v>
      </c>
      <c r="J2439">
        <f>shipments[[#This Row],[Boxes]]*_xlfn.XLOOKUP(shipments[[#This Row],[Product]],products[Product], products[Cost per box])</f>
        <v>5002.47</v>
      </c>
    </row>
    <row r="2440" spans="3:10" x14ac:dyDescent="0.3">
      <c r="C2440" t="s">
        <v>6</v>
      </c>
      <c r="D2440" t="s">
        <v>35</v>
      </c>
      <c r="E2440" t="s">
        <v>25</v>
      </c>
      <c r="F2440" s="7">
        <v>44652</v>
      </c>
      <c r="G2440" s="4">
        <v>5369</v>
      </c>
      <c r="H2440">
        <v>249</v>
      </c>
      <c r="I2440" t="str">
        <f>TRIM(shipments[[#This Row],[Geography]])</f>
        <v>USA</v>
      </c>
      <c r="J2440">
        <f>shipments[[#This Row],[Boxes]]*_xlfn.XLOOKUP(shipments[[#This Row],[Product]],products[Product], products[Cost per box])</f>
        <v>1601.07</v>
      </c>
    </row>
    <row r="2441" spans="3:10" x14ac:dyDescent="0.3">
      <c r="C2441" t="s">
        <v>94</v>
      </c>
      <c r="D2441" t="s">
        <v>36</v>
      </c>
      <c r="E2441" t="s">
        <v>29</v>
      </c>
      <c r="F2441" s="7">
        <v>44985</v>
      </c>
      <c r="G2441" s="4">
        <v>7518</v>
      </c>
      <c r="H2441">
        <v>283</v>
      </c>
      <c r="I2441" t="str">
        <f>TRIM(shipments[[#This Row],[Geography]])</f>
        <v>Canada</v>
      </c>
      <c r="J2441">
        <f>shipments[[#This Row],[Boxes]]*_xlfn.XLOOKUP(shipments[[#This Row],[Product]],products[Product], products[Cost per box])</f>
        <v>1924.3999999999999</v>
      </c>
    </row>
    <row r="2442" spans="3:10" x14ac:dyDescent="0.3">
      <c r="C2442" t="s">
        <v>3</v>
      </c>
      <c r="D2442" t="s">
        <v>39</v>
      </c>
      <c r="E2442" t="s">
        <v>20</v>
      </c>
      <c r="F2442" s="7">
        <v>44967</v>
      </c>
      <c r="G2442" s="4">
        <v>8904</v>
      </c>
      <c r="H2442">
        <v>629</v>
      </c>
      <c r="I2442" t="str">
        <f>TRIM(shipments[[#This Row],[Geography]])</f>
        <v>UK</v>
      </c>
      <c r="J2442">
        <f>shipments[[#This Row],[Boxes]]*_xlfn.XLOOKUP(shipments[[#This Row],[Product]],products[Product], products[Cost per box])</f>
        <v>2314.7200000000003</v>
      </c>
    </row>
    <row r="2443" spans="3:10" x14ac:dyDescent="0.3">
      <c r="C2443" t="s">
        <v>9</v>
      </c>
      <c r="D2443" t="s">
        <v>37</v>
      </c>
      <c r="E2443" t="s">
        <v>14</v>
      </c>
      <c r="F2443" s="7">
        <v>45082</v>
      </c>
      <c r="G2443" s="4">
        <v>2366</v>
      </c>
      <c r="H2443">
        <v>119</v>
      </c>
      <c r="I2443" t="str">
        <f>TRIM(shipments[[#This Row],[Geography]])</f>
        <v>New Zealand</v>
      </c>
      <c r="J2443">
        <f>shipments[[#This Row],[Boxes]]*_xlfn.XLOOKUP(shipments[[#This Row],[Product]],products[Product], products[Cost per box])</f>
        <v>890.12</v>
      </c>
    </row>
    <row r="2444" spans="3:10" x14ac:dyDescent="0.3">
      <c r="C2444" t="s">
        <v>7</v>
      </c>
      <c r="D2444" t="s">
        <v>38</v>
      </c>
      <c r="E2444" t="s">
        <v>29</v>
      </c>
      <c r="F2444" s="7">
        <v>45047</v>
      </c>
      <c r="G2444" s="4">
        <v>13811</v>
      </c>
      <c r="H2444">
        <v>114</v>
      </c>
      <c r="I2444" t="str">
        <f>TRIM(shipments[[#This Row],[Geography]])</f>
        <v>Australia</v>
      </c>
      <c r="J2444">
        <f>shipments[[#This Row],[Boxes]]*_xlfn.XLOOKUP(shipments[[#This Row],[Product]],products[Product], products[Cost per box])</f>
        <v>775.19999999999993</v>
      </c>
    </row>
    <row r="2445" spans="3:10" x14ac:dyDescent="0.3">
      <c r="C2445" t="s">
        <v>8</v>
      </c>
      <c r="D2445" t="s">
        <v>35</v>
      </c>
      <c r="E2445" t="s">
        <v>26</v>
      </c>
      <c r="F2445" s="7">
        <v>44951</v>
      </c>
      <c r="G2445" s="4">
        <v>10808</v>
      </c>
      <c r="H2445">
        <v>268</v>
      </c>
      <c r="I2445" t="str">
        <f>TRIM(shipments[[#This Row],[Geography]])</f>
        <v>USA</v>
      </c>
      <c r="J2445">
        <f>shipments[[#This Row],[Boxes]]*_xlfn.XLOOKUP(shipments[[#This Row],[Product]],products[Product], products[Cost per box])</f>
        <v>3325.88</v>
      </c>
    </row>
    <row r="2446" spans="3:10" x14ac:dyDescent="0.3">
      <c r="C2446" t="s">
        <v>9</v>
      </c>
      <c r="D2446" t="s">
        <v>36</v>
      </c>
      <c r="E2446" t="s">
        <v>4</v>
      </c>
      <c r="F2446" s="7">
        <v>44993</v>
      </c>
      <c r="G2446" s="4">
        <v>3773</v>
      </c>
      <c r="H2446">
        <v>30</v>
      </c>
      <c r="I2446" t="str">
        <f>TRIM(shipments[[#This Row],[Geography]])</f>
        <v>Canada</v>
      </c>
      <c r="J2446">
        <f>shipments[[#This Row],[Boxes]]*_xlfn.XLOOKUP(shipments[[#This Row],[Product]],products[Product], products[Cost per box])</f>
        <v>154.5</v>
      </c>
    </row>
    <row r="2447" spans="3:10" x14ac:dyDescent="0.3">
      <c r="C2447" t="s">
        <v>72</v>
      </c>
      <c r="D2447" t="s">
        <v>38</v>
      </c>
      <c r="E2447" t="s">
        <v>19</v>
      </c>
      <c r="F2447" s="7">
        <v>45156</v>
      </c>
      <c r="G2447" s="4">
        <v>4242</v>
      </c>
      <c r="H2447">
        <v>327</v>
      </c>
      <c r="I2447" t="str">
        <f>TRIM(shipments[[#This Row],[Geography]])</f>
        <v>Australia</v>
      </c>
      <c r="J2447">
        <f>shipments[[#This Row],[Boxes]]*_xlfn.XLOOKUP(shipments[[#This Row],[Product]],products[Product], products[Cost per box])</f>
        <v>2527.71</v>
      </c>
    </row>
    <row r="2448" spans="3:10" x14ac:dyDescent="0.3">
      <c r="C2448" t="s">
        <v>69</v>
      </c>
      <c r="D2448" t="s">
        <v>108</v>
      </c>
      <c r="E2448" t="s">
        <v>30</v>
      </c>
      <c r="F2448" s="7">
        <v>44898</v>
      </c>
      <c r="G2448" s="4">
        <v>4606</v>
      </c>
      <c r="H2448">
        <v>586</v>
      </c>
      <c r="I2448" t="str">
        <f>TRIM(shipments[[#This Row],[Geography]])</f>
        <v>USA</v>
      </c>
      <c r="J2448">
        <f>shipments[[#This Row],[Boxes]]*_xlfn.XLOOKUP(shipments[[#This Row],[Product]],products[Product], products[Cost per box])</f>
        <v>2953.44</v>
      </c>
    </row>
    <row r="2449" spans="3:10" x14ac:dyDescent="0.3">
      <c r="C2449" t="s">
        <v>93</v>
      </c>
      <c r="D2449" t="s">
        <v>38</v>
      </c>
      <c r="E2449" t="s">
        <v>4</v>
      </c>
      <c r="F2449" s="7">
        <v>44992</v>
      </c>
      <c r="G2449" s="4">
        <v>19684</v>
      </c>
      <c r="H2449">
        <v>692</v>
      </c>
      <c r="I2449" t="str">
        <f>TRIM(shipments[[#This Row],[Geography]])</f>
        <v>Australia</v>
      </c>
      <c r="J2449">
        <f>shipments[[#This Row],[Boxes]]*_xlfn.XLOOKUP(shipments[[#This Row],[Product]],products[Product], products[Cost per box])</f>
        <v>3563.8</v>
      </c>
    </row>
    <row r="2450" spans="3:10" x14ac:dyDescent="0.3">
      <c r="C2450" t="s">
        <v>71</v>
      </c>
      <c r="D2450" t="s">
        <v>38</v>
      </c>
      <c r="E2450" t="s">
        <v>27</v>
      </c>
      <c r="F2450" s="7">
        <v>44987</v>
      </c>
      <c r="G2450" s="4">
        <v>469</v>
      </c>
      <c r="H2450">
        <v>54</v>
      </c>
      <c r="I2450" t="str">
        <f>TRIM(shipments[[#This Row],[Geography]])</f>
        <v>Australia</v>
      </c>
      <c r="J2450">
        <f>shipments[[#This Row],[Boxes]]*_xlfn.XLOOKUP(shipments[[#This Row],[Product]],products[Product], products[Cost per box])</f>
        <v>516.78</v>
      </c>
    </row>
    <row r="2451" spans="3:10" x14ac:dyDescent="0.3">
      <c r="C2451" t="s">
        <v>2</v>
      </c>
      <c r="D2451" t="s">
        <v>39</v>
      </c>
      <c r="E2451" t="s">
        <v>32</v>
      </c>
      <c r="F2451" s="7">
        <v>45050</v>
      </c>
      <c r="G2451" s="4">
        <v>427</v>
      </c>
      <c r="H2451">
        <v>19</v>
      </c>
      <c r="I2451" t="str">
        <f>TRIM(shipments[[#This Row],[Geography]])</f>
        <v>UK</v>
      </c>
      <c r="J2451">
        <f>shipments[[#This Row],[Boxes]]*_xlfn.XLOOKUP(shipments[[#This Row],[Product]],products[Product], products[Cost per box])</f>
        <v>63.08</v>
      </c>
    </row>
    <row r="2452" spans="3:10" x14ac:dyDescent="0.3">
      <c r="C2452" t="s">
        <v>66</v>
      </c>
      <c r="D2452" t="s">
        <v>39</v>
      </c>
      <c r="E2452" t="s">
        <v>31</v>
      </c>
      <c r="F2452" s="7">
        <v>45014</v>
      </c>
      <c r="G2452" s="4">
        <v>770</v>
      </c>
      <c r="H2452">
        <v>92</v>
      </c>
      <c r="I2452" t="str">
        <f>TRIM(shipments[[#This Row],[Geography]])</f>
        <v>UK</v>
      </c>
      <c r="J2452">
        <f>shipments[[#This Row],[Boxes]]*_xlfn.XLOOKUP(shipments[[#This Row],[Product]],products[Product], products[Cost per box])</f>
        <v>253.92</v>
      </c>
    </row>
    <row r="2453" spans="3:10" x14ac:dyDescent="0.3">
      <c r="C2453" t="s">
        <v>71</v>
      </c>
      <c r="D2453" t="s">
        <v>39</v>
      </c>
      <c r="E2453" t="s">
        <v>22</v>
      </c>
      <c r="F2453" s="7">
        <v>44724</v>
      </c>
      <c r="G2453" s="4">
        <v>7749</v>
      </c>
      <c r="H2453">
        <v>278</v>
      </c>
      <c r="I2453" t="str">
        <f>TRIM(shipments[[#This Row],[Geography]])</f>
        <v>UK</v>
      </c>
      <c r="J2453">
        <f>shipments[[#This Row],[Boxes]]*_xlfn.XLOOKUP(shipments[[#This Row],[Product]],products[Product], products[Cost per box])</f>
        <v>2843.94</v>
      </c>
    </row>
    <row r="2454" spans="3:10" x14ac:dyDescent="0.3">
      <c r="C2454" t="s">
        <v>92</v>
      </c>
      <c r="D2454" t="s">
        <v>39</v>
      </c>
      <c r="E2454" t="s">
        <v>18</v>
      </c>
      <c r="F2454" s="7">
        <v>44985</v>
      </c>
      <c r="G2454" s="4">
        <v>3311</v>
      </c>
      <c r="H2454">
        <v>40</v>
      </c>
      <c r="I2454" t="str">
        <f>TRIM(shipments[[#This Row],[Geography]])</f>
        <v>UK</v>
      </c>
      <c r="J2454">
        <f>shipments[[#This Row],[Boxes]]*_xlfn.XLOOKUP(shipments[[#This Row],[Product]],products[Product], products[Cost per box])</f>
        <v>397.59999999999997</v>
      </c>
    </row>
    <row r="2455" spans="3:10" x14ac:dyDescent="0.3">
      <c r="C2455" t="s">
        <v>73</v>
      </c>
      <c r="D2455" t="s">
        <v>38</v>
      </c>
      <c r="E2455" t="s">
        <v>13</v>
      </c>
      <c r="F2455" s="7">
        <v>44902</v>
      </c>
      <c r="G2455" s="4">
        <v>4858</v>
      </c>
      <c r="H2455">
        <v>142</v>
      </c>
      <c r="I2455" t="str">
        <f>TRIM(shipments[[#This Row],[Geography]])</f>
        <v>Australia</v>
      </c>
      <c r="J2455">
        <f>shipments[[#This Row],[Boxes]]*_xlfn.XLOOKUP(shipments[[#This Row],[Product]],products[Product], products[Cost per box])</f>
        <v>746.92</v>
      </c>
    </row>
    <row r="2456" spans="3:10" x14ac:dyDescent="0.3">
      <c r="C2456" t="s">
        <v>8</v>
      </c>
      <c r="D2456" t="s">
        <v>39</v>
      </c>
      <c r="E2456" t="s">
        <v>15</v>
      </c>
      <c r="F2456" s="7">
        <v>45037</v>
      </c>
      <c r="G2456" s="4">
        <v>3542</v>
      </c>
      <c r="H2456">
        <v>148</v>
      </c>
      <c r="I2456" t="str">
        <f>TRIM(shipments[[#This Row],[Geography]])</f>
        <v>UK</v>
      </c>
      <c r="J2456">
        <f>shipments[[#This Row],[Boxes]]*_xlfn.XLOOKUP(shipments[[#This Row],[Product]],products[Product], products[Cost per box])</f>
        <v>569.80000000000007</v>
      </c>
    </row>
    <row r="2457" spans="3:10" x14ac:dyDescent="0.3">
      <c r="C2457" t="s">
        <v>3</v>
      </c>
      <c r="D2457" t="s">
        <v>35</v>
      </c>
      <c r="E2457" t="s">
        <v>29</v>
      </c>
      <c r="F2457" s="7">
        <v>45083</v>
      </c>
      <c r="G2457" s="4">
        <v>42</v>
      </c>
      <c r="H2457">
        <v>270</v>
      </c>
      <c r="I2457" t="str">
        <f>TRIM(shipments[[#This Row],[Geography]])</f>
        <v>USA</v>
      </c>
      <c r="J2457">
        <f>shipments[[#This Row],[Boxes]]*_xlfn.XLOOKUP(shipments[[#This Row],[Product]],products[Product], products[Cost per box])</f>
        <v>1836</v>
      </c>
    </row>
    <row r="2458" spans="3:10" x14ac:dyDescent="0.3">
      <c r="C2458" t="s">
        <v>66</v>
      </c>
      <c r="D2458" t="s">
        <v>104</v>
      </c>
      <c r="E2458" t="s">
        <v>33</v>
      </c>
      <c r="F2458" s="7">
        <v>44882</v>
      </c>
      <c r="G2458" s="4">
        <v>2968</v>
      </c>
      <c r="H2458">
        <v>175</v>
      </c>
      <c r="I2458" t="str">
        <f>TRIM(shipments[[#This Row],[Geography]])</f>
        <v>Australia</v>
      </c>
      <c r="J2458">
        <f>shipments[[#This Row],[Boxes]]*_xlfn.XLOOKUP(shipments[[#This Row],[Product]],products[Product], products[Cost per box])</f>
        <v>463.75</v>
      </c>
    </row>
    <row r="2459" spans="3:10" x14ac:dyDescent="0.3">
      <c r="C2459" t="s">
        <v>67</v>
      </c>
      <c r="D2459" t="s">
        <v>103</v>
      </c>
      <c r="E2459" t="s">
        <v>32</v>
      </c>
      <c r="F2459" s="7">
        <v>44755</v>
      </c>
      <c r="G2459" s="4">
        <v>2317</v>
      </c>
      <c r="H2459">
        <v>883</v>
      </c>
      <c r="I2459" t="str">
        <f>TRIM(shipments[[#This Row],[Geography]])</f>
        <v>Canada</v>
      </c>
      <c r="J2459">
        <f>shipments[[#This Row],[Boxes]]*_xlfn.XLOOKUP(shipments[[#This Row],[Product]],products[Product], products[Cost per box])</f>
        <v>2931.56</v>
      </c>
    </row>
    <row r="2460" spans="3:10" x14ac:dyDescent="0.3">
      <c r="C2460" t="s">
        <v>71</v>
      </c>
      <c r="D2460" t="s">
        <v>38</v>
      </c>
      <c r="E2460" t="s">
        <v>18</v>
      </c>
      <c r="F2460" s="7">
        <v>45135</v>
      </c>
      <c r="G2460" s="4">
        <v>973</v>
      </c>
      <c r="H2460">
        <v>147</v>
      </c>
      <c r="I2460" t="str">
        <f>TRIM(shipments[[#This Row],[Geography]])</f>
        <v>Australia</v>
      </c>
      <c r="J2460">
        <f>shipments[[#This Row],[Boxes]]*_xlfn.XLOOKUP(shipments[[#This Row],[Product]],products[Product], products[Cost per box])</f>
        <v>1461.1799999999998</v>
      </c>
    </row>
    <row r="2461" spans="3:10" x14ac:dyDescent="0.3">
      <c r="C2461" t="s">
        <v>65</v>
      </c>
      <c r="D2461" t="s">
        <v>105</v>
      </c>
      <c r="E2461" t="s">
        <v>14</v>
      </c>
      <c r="F2461" s="7">
        <v>44849</v>
      </c>
      <c r="G2461" s="4">
        <v>9345</v>
      </c>
      <c r="H2461">
        <v>291</v>
      </c>
      <c r="I2461" t="str">
        <f>TRIM(shipments[[#This Row],[Geography]])</f>
        <v>Canada</v>
      </c>
      <c r="J2461">
        <f>shipments[[#This Row],[Boxes]]*_xlfn.XLOOKUP(shipments[[#This Row],[Product]],products[Product], products[Cost per box])</f>
        <v>2176.6800000000003</v>
      </c>
    </row>
    <row r="2462" spans="3:10" x14ac:dyDescent="0.3">
      <c r="C2462" t="s">
        <v>3</v>
      </c>
      <c r="D2462" t="s">
        <v>104</v>
      </c>
      <c r="E2462" t="s">
        <v>18</v>
      </c>
      <c r="F2462" s="7">
        <v>44669</v>
      </c>
      <c r="G2462" s="4">
        <v>1645</v>
      </c>
      <c r="H2462">
        <v>74</v>
      </c>
      <c r="I2462" t="str">
        <f>TRIM(shipments[[#This Row],[Geography]])</f>
        <v>Australia</v>
      </c>
      <c r="J2462">
        <f>shipments[[#This Row],[Boxes]]*_xlfn.XLOOKUP(shipments[[#This Row],[Product]],products[Product], products[Cost per box])</f>
        <v>735.56</v>
      </c>
    </row>
    <row r="2463" spans="3:10" x14ac:dyDescent="0.3">
      <c r="C2463" t="s">
        <v>8</v>
      </c>
      <c r="D2463" t="s">
        <v>35</v>
      </c>
      <c r="E2463" t="s">
        <v>30</v>
      </c>
      <c r="F2463" s="7">
        <v>45068</v>
      </c>
      <c r="G2463" s="4">
        <v>1953</v>
      </c>
      <c r="H2463">
        <v>347</v>
      </c>
      <c r="I2463" t="str">
        <f>TRIM(shipments[[#This Row],[Geography]])</f>
        <v>USA</v>
      </c>
      <c r="J2463">
        <f>shipments[[#This Row],[Boxes]]*_xlfn.XLOOKUP(shipments[[#This Row],[Product]],products[Product], products[Cost per box])</f>
        <v>1748.88</v>
      </c>
    </row>
    <row r="2464" spans="3:10" x14ac:dyDescent="0.3">
      <c r="C2464" t="s">
        <v>3</v>
      </c>
      <c r="D2464" t="s">
        <v>38</v>
      </c>
      <c r="E2464" t="s">
        <v>33</v>
      </c>
      <c r="F2464" s="7">
        <v>44977</v>
      </c>
      <c r="G2464" s="4">
        <v>315</v>
      </c>
      <c r="H2464">
        <v>11</v>
      </c>
      <c r="I2464" t="str">
        <f>TRIM(shipments[[#This Row],[Geography]])</f>
        <v>Australia</v>
      </c>
      <c r="J2464">
        <f>shipments[[#This Row],[Boxes]]*_xlfn.XLOOKUP(shipments[[#This Row],[Product]],products[Product], products[Cost per box])</f>
        <v>29.15</v>
      </c>
    </row>
    <row r="2465" spans="3:10" x14ac:dyDescent="0.3">
      <c r="C2465" t="s">
        <v>9</v>
      </c>
      <c r="D2465" t="s">
        <v>111</v>
      </c>
      <c r="E2465" t="s">
        <v>4</v>
      </c>
      <c r="F2465" s="7">
        <v>44692</v>
      </c>
      <c r="G2465" s="4">
        <v>2611</v>
      </c>
      <c r="H2465">
        <v>67</v>
      </c>
      <c r="I2465" t="str">
        <f>TRIM(shipments[[#This Row],[Geography]])</f>
        <v>New Zealand</v>
      </c>
      <c r="J2465">
        <f>shipments[[#This Row],[Boxes]]*_xlfn.XLOOKUP(shipments[[#This Row],[Product]],products[Product], products[Cost per box])</f>
        <v>345.05</v>
      </c>
    </row>
    <row r="2466" spans="3:10" x14ac:dyDescent="0.3">
      <c r="C2466" t="s">
        <v>75</v>
      </c>
      <c r="D2466" t="s">
        <v>103</v>
      </c>
      <c r="E2466" t="s">
        <v>29</v>
      </c>
      <c r="F2466" s="7">
        <v>44791</v>
      </c>
      <c r="G2466" s="4">
        <v>11130</v>
      </c>
      <c r="H2466">
        <v>826</v>
      </c>
      <c r="I2466" t="str">
        <f>TRIM(shipments[[#This Row],[Geography]])</f>
        <v>Canada</v>
      </c>
      <c r="J2466">
        <f>shipments[[#This Row],[Boxes]]*_xlfn.XLOOKUP(shipments[[#This Row],[Product]],products[Product], products[Cost per box])</f>
        <v>5616.8</v>
      </c>
    </row>
    <row r="2467" spans="3:10" x14ac:dyDescent="0.3">
      <c r="C2467" t="s">
        <v>73</v>
      </c>
      <c r="D2467" t="s">
        <v>38</v>
      </c>
      <c r="E2467" t="s">
        <v>13</v>
      </c>
      <c r="F2467" s="7">
        <v>44662</v>
      </c>
      <c r="G2467" s="4">
        <v>2576</v>
      </c>
      <c r="H2467">
        <v>1650</v>
      </c>
      <c r="I2467" t="str">
        <f>TRIM(shipments[[#This Row],[Geography]])</f>
        <v>Australia</v>
      </c>
      <c r="J2467">
        <f>shipments[[#This Row],[Boxes]]*_xlfn.XLOOKUP(shipments[[#This Row],[Product]],products[Product], products[Cost per box])</f>
        <v>8679</v>
      </c>
    </row>
    <row r="2468" spans="3:10" x14ac:dyDescent="0.3">
      <c r="C2468" t="s">
        <v>64</v>
      </c>
      <c r="D2468" t="s">
        <v>34</v>
      </c>
      <c r="E2468" t="s">
        <v>24</v>
      </c>
      <c r="F2468" s="7">
        <v>45014</v>
      </c>
      <c r="G2468" s="4">
        <v>3381</v>
      </c>
      <c r="H2468">
        <v>831</v>
      </c>
      <c r="I2468" t="str">
        <f>TRIM(shipments[[#This Row],[Geography]])</f>
        <v>India</v>
      </c>
      <c r="J2468">
        <f>shipments[[#This Row],[Boxes]]*_xlfn.XLOOKUP(shipments[[#This Row],[Product]],products[Product], products[Cost per box])</f>
        <v>8733.81</v>
      </c>
    </row>
    <row r="2469" spans="3:10" x14ac:dyDescent="0.3">
      <c r="C2469" t="s">
        <v>72</v>
      </c>
      <c r="D2469" t="s">
        <v>39</v>
      </c>
      <c r="E2469" t="s">
        <v>29</v>
      </c>
      <c r="F2469" s="7">
        <v>45103</v>
      </c>
      <c r="G2469" s="4">
        <v>8400</v>
      </c>
      <c r="H2469">
        <v>303</v>
      </c>
      <c r="I2469" t="str">
        <f>TRIM(shipments[[#This Row],[Geography]])</f>
        <v>UK</v>
      </c>
      <c r="J2469">
        <f>shipments[[#This Row],[Boxes]]*_xlfn.XLOOKUP(shipments[[#This Row],[Product]],products[Product], products[Cost per box])</f>
        <v>2060.4</v>
      </c>
    </row>
    <row r="2470" spans="3:10" x14ac:dyDescent="0.3">
      <c r="C2470" t="s">
        <v>66</v>
      </c>
      <c r="D2470" t="s">
        <v>34</v>
      </c>
      <c r="E2470" t="s">
        <v>33</v>
      </c>
      <c r="F2470" s="7">
        <v>45090</v>
      </c>
      <c r="G2470" s="4">
        <v>7504</v>
      </c>
      <c r="H2470">
        <v>100</v>
      </c>
      <c r="I2470" t="str">
        <f>TRIM(shipments[[#This Row],[Geography]])</f>
        <v>India</v>
      </c>
      <c r="J2470">
        <f>shipments[[#This Row],[Boxes]]*_xlfn.XLOOKUP(shipments[[#This Row],[Product]],products[Product], products[Cost per box])</f>
        <v>265</v>
      </c>
    </row>
    <row r="2471" spans="3:10" x14ac:dyDescent="0.3">
      <c r="C2471" t="s">
        <v>7</v>
      </c>
      <c r="D2471" t="s">
        <v>112</v>
      </c>
      <c r="E2471" t="s">
        <v>20</v>
      </c>
      <c r="F2471" s="7">
        <v>44856</v>
      </c>
      <c r="G2471" s="4">
        <v>3997</v>
      </c>
      <c r="H2471">
        <v>237</v>
      </c>
      <c r="I2471" t="str">
        <f>TRIM(shipments[[#This Row],[Geography]])</f>
        <v>Australia</v>
      </c>
      <c r="J2471">
        <f>shipments[[#This Row],[Boxes]]*_xlfn.XLOOKUP(shipments[[#This Row],[Product]],products[Product], products[Cost per box])</f>
        <v>872.16000000000008</v>
      </c>
    </row>
    <row r="2472" spans="3:10" x14ac:dyDescent="0.3">
      <c r="C2472" t="s">
        <v>72</v>
      </c>
      <c r="D2472" t="s">
        <v>111</v>
      </c>
      <c r="E2472" t="s">
        <v>23</v>
      </c>
      <c r="F2472" s="7">
        <v>44655</v>
      </c>
      <c r="G2472" s="4">
        <v>147</v>
      </c>
      <c r="H2472">
        <v>252</v>
      </c>
      <c r="I2472" t="str">
        <f>TRIM(shipments[[#This Row],[Geography]])</f>
        <v>New Zealand</v>
      </c>
      <c r="J2472">
        <f>shipments[[#This Row],[Boxes]]*_xlfn.XLOOKUP(shipments[[#This Row],[Product]],products[Product], products[Cost per box])</f>
        <v>1194.48</v>
      </c>
    </row>
    <row r="2473" spans="3:10" x14ac:dyDescent="0.3">
      <c r="C2473" t="s">
        <v>5</v>
      </c>
      <c r="D2473" t="s">
        <v>101</v>
      </c>
      <c r="E2473" t="s">
        <v>27</v>
      </c>
      <c r="F2473" s="7">
        <v>44671</v>
      </c>
      <c r="G2473" s="4">
        <v>4767</v>
      </c>
      <c r="H2473">
        <v>438</v>
      </c>
      <c r="I2473" t="str">
        <f>TRIM(shipments[[#This Row],[Geography]])</f>
        <v>USA</v>
      </c>
      <c r="J2473">
        <f>shipments[[#This Row],[Boxes]]*_xlfn.XLOOKUP(shipments[[#This Row],[Product]],products[Product], products[Cost per box])</f>
        <v>4191.66</v>
      </c>
    </row>
    <row r="2474" spans="3:10" x14ac:dyDescent="0.3">
      <c r="C2474" t="s">
        <v>71</v>
      </c>
      <c r="D2474" t="s">
        <v>35</v>
      </c>
      <c r="E2474" t="s">
        <v>13</v>
      </c>
      <c r="F2474" s="7">
        <v>44923</v>
      </c>
      <c r="G2474" s="4">
        <v>6293</v>
      </c>
      <c r="H2474">
        <v>426</v>
      </c>
      <c r="I2474" t="str">
        <f>TRIM(shipments[[#This Row],[Geography]])</f>
        <v>USA</v>
      </c>
      <c r="J2474">
        <f>shipments[[#This Row],[Boxes]]*_xlfn.XLOOKUP(shipments[[#This Row],[Product]],products[Product], products[Cost per box])</f>
        <v>2240.7599999999998</v>
      </c>
    </row>
    <row r="2475" spans="3:10" x14ac:dyDescent="0.3">
      <c r="C2475" t="s">
        <v>69</v>
      </c>
      <c r="D2475" t="s">
        <v>37</v>
      </c>
      <c r="E2475" t="s">
        <v>29</v>
      </c>
      <c r="F2475" s="7">
        <v>45008</v>
      </c>
      <c r="G2475" s="4">
        <v>2366</v>
      </c>
      <c r="H2475">
        <v>182</v>
      </c>
      <c r="I2475" t="str">
        <f>TRIM(shipments[[#This Row],[Geography]])</f>
        <v>New Zealand</v>
      </c>
      <c r="J2475">
        <f>shipments[[#This Row],[Boxes]]*_xlfn.XLOOKUP(shipments[[#This Row],[Product]],products[Product], products[Cost per box])</f>
        <v>1237.5999999999999</v>
      </c>
    </row>
    <row r="2476" spans="3:10" x14ac:dyDescent="0.3">
      <c r="C2476" t="s">
        <v>64</v>
      </c>
      <c r="D2476" t="s">
        <v>110</v>
      </c>
      <c r="E2476" t="s">
        <v>18</v>
      </c>
      <c r="F2476" s="7">
        <v>44744</v>
      </c>
      <c r="G2476" s="4">
        <v>371</v>
      </c>
      <c r="H2476">
        <v>41</v>
      </c>
      <c r="I2476" t="str">
        <f>TRIM(shipments[[#This Row],[Geography]])</f>
        <v>UK</v>
      </c>
      <c r="J2476">
        <f>shipments[[#This Row],[Boxes]]*_xlfn.XLOOKUP(shipments[[#This Row],[Product]],products[Product], products[Cost per box])</f>
        <v>407.53999999999996</v>
      </c>
    </row>
    <row r="2477" spans="3:10" x14ac:dyDescent="0.3">
      <c r="C2477" t="s">
        <v>69</v>
      </c>
      <c r="D2477" t="s">
        <v>105</v>
      </c>
      <c r="E2477" t="s">
        <v>23</v>
      </c>
      <c r="F2477" s="7">
        <v>44785</v>
      </c>
      <c r="G2477" s="4">
        <v>4144</v>
      </c>
      <c r="H2477">
        <v>616</v>
      </c>
      <c r="I2477" t="str">
        <f>TRIM(shipments[[#This Row],[Geography]])</f>
        <v>Canada</v>
      </c>
      <c r="J2477">
        <f>shipments[[#This Row],[Boxes]]*_xlfn.XLOOKUP(shipments[[#This Row],[Product]],products[Product], products[Cost per box])</f>
        <v>2919.84</v>
      </c>
    </row>
    <row r="2478" spans="3:10" x14ac:dyDescent="0.3">
      <c r="C2478" t="s">
        <v>67</v>
      </c>
      <c r="D2478" t="s">
        <v>38</v>
      </c>
      <c r="E2478" t="s">
        <v>31</v>
      </c>
      <c r="F2478" s="7">
        <v>44995</v>
      </c>
      <c r="G2478" s="4">
        <v>20818</v>
      </c>
      <c r="H2478">
        <v>183</v>
      </c>
      <c r="I2478" t="str">
        <f>TRIM(shipments[[#This Row],[Geography]])</f>
        <v>Australia</v>
      </c>
      <c r="J2478">
        <f>shipments[[#This Row],[Boxes]]*_xlfn.XLOOKUP(shipments[[#This Row],[Product]],products[Product], products[Cost per box])</f>
        <v>505.08</v>
      </c>
    </row>
    <row r="2479" spans="3:10" x14ac:dyDescent="0.3">
      <c r="C2479" t="s">
        <v>8</v>
      </c>
      <c r="D2479" t="s">
        <v>36</v>
      </c>
      <c r="E2479" t="s">
        <v>33</v>
      </c>
      <c r="F2479" s="7">
        <v>45077</v>
      </c>
      <c r="G2479" s="4"/>
      <c r="H2479">
        <v>128</v>
      </c>
      <c r="I2479" t="str">
        <f>TRIM(shipments[[#This Row],[Geography]])</f>
        <v>Canada</v>
      </c>
      <c r="J2479">
        <f>shipments[[#This Row],[Boxes]]*_xlfn.XLOOKUP(shipments[[#This Row],[Product]],products[Product], products[Cost per box])</f>
        <v>339.2</v>
      </c>
    </row>
    <row r="2480" spans="3:10" x14ac:dyDescent="0.3">
      <c r="C2480" t="s">
        <v>91</v>
      </c>
      <c r="D2480" t="s">
        <v>38</v>
      </c>
      <c r="E2480" t="s">
        <v>30</v>
      </c>
      <c r="F2480" s="7">
        <v>44992</v>
      </c>
      <c r="G2480" s="4">
        <v>4571</v>
      </c>
      <c r="H2480">
        <v>205</v>
      </c>
      <c r="I2480" t="str">
        <f>TRIM(shipments[[#This Row],[Geography]])</f>
        <v>Australia</v>
      </c>
      <c r="J2480">
        <f>shipments[[#This Row],[Boxes]]*_xlfn.XLOOKUP(shipments[[#This Row],[Product]],products[Product], products[Cost per box])</f>
        <v>1033.2</v>
      </c>
    </row>
    <row r="2481" spans="3:10" x14ac:dyDescent="0.3">
      <c r="C2481" t="s">
        <v>6</v>
      </c>
      <c r="D2481" t="s">
        <v>107</v>
      </c>
      <c r="E2481" t="s">
        <v>30</v>
      </c>
      <c r="F2481" s="7">
        <v>44657</v>
      </c>
      <c r="G2481" s="4">
        <v>4865</v>
      </c>
      <c r="H2481">
        <v>1022</v>
      </c>
      <c r="I2481" t="str">
        <f>TRIM(shipments[[#This Row],[Geography]])</f>
        <v>UK</v>
      </c>
      <c r="J2481">
        <f>shipments[[#This Row],[Boxes]]*_xlfn.XLOOKUP(shipments[[#This Row],[Product]],products[Product], products[Cost per box])</f>
        <v>5150.88</v>
      </c>
    </row>
    <row r="2482" spans="3:10" x14ac:dyDescent="0.3">
      <c r="C2482" t="s">
        <v>94</v>
      </c>
      <c r="D2482" t="s">
        <v>34</v>
      </c>
      <c r="E2482" t="s">
        <v>22</v>
      </c>
      <c r="F2482" s="7">
        <v>45103</v>
      </c>
      <c r="G2482" s="4">
        <v>3129</v>
      </c>
      <c r="H2482">
        <v>165</v>
      </c>
      <c r="I2482" t="str">
        <f>TRIM(shipments[[#This Row],[Geography]])</f>
        <v>India</v>
      </c>
      <c r="J2482">
        <f>shipments[[#This Row],[Boxes]]*_xlfn.XLOOKUP(shipments[[#This Row],[Product]],products[Product], products[Cost per box])</f>
        <v>1687.95</v>
      </c>
    </row>
    <row r="2483" spans="3:10" x14ac:dyDescent="0.3">
      <c r="C2483" t="s">
        <v>95</v>
      </c>
      <c r="D2483" t="s">
        <v>38</v>
      </c>
      <c r="E2483" t="s">
        <v>33</v>
      </c>
      <c r="F2483" s="7">
        <v>45096</v>
      </c>
      <c r="G2483" s="4">
        <v>6237</v>
      </c>
      <c r="H2483">
        <v>277</v>
      </c>
      <c r="I2483" t="str">
        <f>TRIM(shipments[[#This Row],[Geography]])</f>
        <v>Australia</v>
      </c>
      <c r="J2483">
        <f>shipments[[#This Row],[Boxes]]*_xlfn.XLOOKUP(shipments[[#This Row],[Product]],products[Product], products[Cost per box])</f>
        <v>734.05</v>
      </c>
    </row>
    <row r="2484" spans="3:10" x14ac:dyDescent="0.3">
      <c r="C2484" t="s">
        <v>93</v>
      </c>
      <c r="D2484" t="s">
        <v>38</v>
      </c>
      <c r="E2484" t="s">
        <v>25</v>
      </c>
      <c r="F2484" s="7">
        <v>45037</v>
      </c>
      <c r="G2484" s="4">
        <v>10374</v>
      </c>
      <c r="H2484">
        <v>412</v>
      </c>
      <c r="I2484" t="str">
        <f>TRIM(shipments[[#This Row],[Geography]])</f>
        <v>Australia</v>
      </c>
      <c r="J2484">
        <f>shipments[[#This Row],[Boxes]]*_xlfn.XLOOKUP(shipments[[#This Row],[Product]],products[Product], products[Cost per box])</f>
        <v>2649.16</v>
      </c>
    </row>
    <row r="2485" spans="3:10" x14ac:dyDescent="0.3">
      <c r="C2485" t="s">
        <v>10</v>
      </c>
      <c r="D2485" t="s">
        <v>114</v>
      </c>
      <c r="E2485" t="s">
        <v>22</v>
      </c>
      <c r="F2485" s="7">
        <v>44841</v>
      </c>
      <c r="G2485" s="4">
        <v>3584</v>
      </c>
      <c r="H2485">
        <v>417</v>
      </c>
      <c r="I2485" t="str">
        <f>TRIM(shipments[[#This Row],[Geography]])</f>
        <v>Canada</v>
      </c>
      <c r="J2485">
        <f>shipments[[#This Row],[Boxes]]*_xlfn.XLOOKUP(shipments[[#This Row],[Product]],products[Product], products[Cost per box])</f>
        <v>4265.91</v>
      </c>
    </row>
    <row r="2486" spans="3:10" x14ac:dyDescent="0.3">
      <c r="C2486" t="s">
        <v>72</v>
      </c>
      <c r="D2486" t="s">
        <v>34</v>
      </c>
      <c r="E2486" t="s">
        <v>26</v>
      </c>
      <c r="F2486" s="7">
        <v>45019</v>
      </c>
      <c r="G2486" s="4">
        <v>7329</v>
      </c>
      <c r="H2486">
        <v>676</v>
      </c>
      <c r="I2486" t="str">
        <f>TRIM(shipments[[#This Row],[Geography]])</f>
        <v>India</v>
      </c>
      <c r="J2486">
        <f>shipments[[#This Row],[Boxes]]*_xlfn.XLOOKUP(shipments[[#This Row],[Product]],products[Product], products[Cost per box])</f>
        <v>8389.16</v>
      </c>
    </row>
    <row r="2487" spans="3:10" x14ac:dyDescent="0.3">
      <c r="C2487" t="s">
        <v>64</v>
      </c>
      <c r="D2487" t="s">
        <v>109</v>
      </c>
      <c r="E2487" t="s">
        <v>21</v>
      </c>
      <c r="F2487" s="7">
        <v>44924</v>
      </c>
      <c r="G2487" s="4">
        <v>2940</v>
      </c>
      <c r="H2487">
        <v>401</v>
      </c>
      <c r="I2487" t="str">
        <f>TRIM(shipments[[#This Row],[Geography]])</f>
        <v>India</v>
      </c>
      <c r="J2487">
        <f>shipments[[#This Row],[Boxes]]*_xlfn.XLOOKUP(shipments[[#This Row],[Product]],products[Product], products[Cost per box])</f>
        <v>3296.2200000000003</v>
      </c>
    </row>
    <row r="2488" spans="3:10" x14ac:dyDescent="0.3">
      <c r="C2488" t="s">
        <v>70</v>
      </c>
      <c r="D2488" t="s">
        <v>38</v>
      </c>
      <c r="E2488" t="s">
        <v>20</v>
      </c>
      <c r="F2488" s="7">
        <v>44977</v>
      </c>
      <c r="G2488" s="4">
        <v>1148</v>
      </c>
      <c r="H2488">
        <v>258</v>
      </c>
      <c r="I2488" t="str">
        <f>TRIM(shipments[[#This Row],[Geography]])</f>
        <v>Australia</v>
      </c>
      <c r="J2488">
        <f>shipments[[#This Row],[Boxes]]*_xlfn.XLOOKUP(shipments[[#This Row],[Product]],products[Product], products[Cost per box])</f>
        <v>949.44</v>
      </c>
    </row>
    <row r="2489" spans="3:10" x14ac:dyDescent="0.3">
      <c r="C2489" t="s">
        <v>6</v>
      </c>
      <c r="D2489" t="s">
        <v>102</v>
      </c>
      <c r="E2489" t="s">
        <v>21</v>
      </c>
      <c r="F2489" s="7">
        <v>44881</v>
      </c>
      <c r="G2489" s="4">
        <v>4550</v>
      </c>
      <c r="H2489">
        <v>75</v>
      </c>
      <c r="I2489" t="str">
        <f>TRIM(shipments[[#This Row],[Geography]])</f>
        <v>New Zealand</v>
      </c>
      <c r="J2489">
        <f>shipments[[#This Row],[Boxes]]*_xlfn.XLOOKUP(shipments[[#This Row],[Product]],products[Product], products[Cost per box])</f>
        <v>616.5</v>
      </c>
    </row>
    <row r="2490" spans="3:10" x14ac:dyDescent="0.3">
      <c r="C2490" t="s">
        <v>8</v>
      </c>
      <c r="D2490" t="s">
        <v>36</v>
      </c>
      <c r="E2490" t="s">
        <v>25</v>
      </c>
      <c r="F2490" s="7">
        <v>45036</v>
      </c>
      <c r="G2490" s="4">
        <v>329</v>
      </c>
      <c r="H2490">
        <v>586</v>
      </c>
      <c r="I2490" t="str">
        <f>TRIM(shipments[[#This Row],[Geography]])</f>
        <v>Canada</v>
      </c>
      <c r="J2490">
        <f>shipments[[#This Row],[Boxes]]*_xlfn.XLOOKUP(shipments[[#This Row],[Product]],products[Product], products[Cost per box])</f>
        <v>3767.98</v>
      </c>
    </row>
    <row r="2491" spans="3:10" x14ac:dyDescent="0.3">
      <c r="C2491" t="s">
        <v>91</v>
      </c>
      <c r="D2491" t="s">
        <v>37</v>
      </c>
      <c r="E2491" t="s">
        <v>31</v>
      </c>
      <c r="F2491" s="7">
        <v>45030</v>
      </c>
      <c r="G2491" s="4">
        <v>1323</v>
      </c>
      <c r="H2491">
        <v>95</v>
      </c>
      <c r="I2491" t="str">
        <f>TRIM(shipments[[#This Row],[Geography]])</f>
        <v>New Zealand</v>
      </c>
      <c r="J2491">
        <f>shipments[[#This Row],[Boxes]]*_xlfn.XLOOKUP(shipments[[#This Row],[Product]],products[Product], products[Cost per box])</f>
        <v>262.2</v>
      </c>
    </row>
    <row r="2492" spans="3:10" x14ac:dyDescent="0.3">
      <c r="C2492" t="s">
        <v>91</v>
      </c>
      <c r="D2492" t="s">
        <v>39</v>
      </c>
      <c r="E2492" t="s">
        <v>23</v>
      </c>
      <c r="F2492" s="7">
        <v>45014</v>
      </c>
      <c r="G2492" s="4">
        <v>4543</v>
      </c>
      <c r="H2492">
        <v>95</v>
      </c>
      <c r="I2492" t="str">
        <f>TRIM(shipments[[#This Row],[Geography]])</f>
        <v>UK</v>
      </c>
      <c r="J2492">
        <f>shipments[[#This Row],[Boxes]]*_xlfn.XLOOKUP(shipments[[#This Row],[Product]],products[Product], products[Cost per box])</f>
        <v>450.3</v>
      </c>
    </row>
    <row r="2493" spans="3:10" x14ac:dyDescent="0.3">
      <c r="C2493" t="s">
        <v>7</v>
      </c>
      <c r="D2493" t="s">
        <v>36</v>
      </c>
      <c r="E2493" t="s">
        <v>18</v>
      </c>
      <c r="F2493" s="7">
        <v>44994</v>
      </c>
      <c r="G2493" s="4">
        <v>476</v>
      </c>
      <c r="H2493">
        <v>858</v>
      </c>
      <c r="I2493" t="str">
        <f>TRIM(shipments[[#This Row],[Geography]])</f>
        <v>Canada</v>
      </c>
      <c r="J2493">
        <f>shipments[[#This Row],[Boxes]]*_xlfn.XLOOKUP(shipments[[#This Row],[Product]],products[Product], products[Cost per box])</f>
        <v>8528.52</v>
      </c>
    </row>
    <row r="2494" spans="3:10" x14ac:dyDescent="0.3">
      <c r="C2494" t="s">
        <v>66</v>
      </c>
      <c r="D2494" t="s">
        <v>37</v>
      </c>
      <c r="E2494" t="s">
        <v>23</v>
      </c>
      <c r="F2494" s="7">
        <v>44715</v>
      </c>
      <c r="G2494" s="4">
        <v>686</v>
      </c>
      <c r="H2494">
        <v>105</v>
      </c>
      <c r="I2494" t="str">
        <f>TRIM(shipments[[#This Row],[Geography]])</f>
        <v>New Zealand</v>
      </c>
      <c r="J2494">
        <f>shipments[[#This Row],[Boxes]]*_xlfn.XLOOKUP(shipments[[#This Row],[Product]],products[Product], products[Cost per box])</f>
        <v>497.70000000000005</v>
      </c>
    </row>
    <row r="2495" spans="3:10" x14ac:dyDescent="0.3">
      <c r="C2495" t="s">
        <v>71</v>
      </c>
      <c r="D2495" t="s">
        <v>36</v>
      </c>
      <c r="E2495" t="s">
        <v>28</v>
      </c>
      <c r="F2495" s="7">
        <v>44974</v>
      </c>
      <c r="G2495" s="4">
        <v>2772</v>
      </c>
      <c r="H2495">
        <v>602</v>
      </c>
      <c r="I2495" t="str">
        <f>TRIM(shipments[[#This Row],[Geography]])</f>
        <v>Canada</v>
      </c>
      <c r="J2495">
        <f>shipments[[#This Row],[Boxes]]*_xlfn.XLOOKUP(shipments[[#This Row],[Product]],products[Product], products[Cost per box])</f>
        <v>5074.8599999999997</v>
      </c>
    </row>
    <row r="2496" spans="3:10" x14ac:dyDescent="0.3">
      <c r="C2496" t="s">
        <v>65</v>
      </c>
      <c r="D2496" t="s">
        <v>38</v>
      </c>
      <c r="E2496" t="s">
        <v>26</v>
      </c>
      <c r="F2496" s="7">
        <v>45026</v>
      </c>
      <c r="G2496" s="4">
        <v>6930</v>
      </c>
      <c r="H2496">
        <v>107</v>
      </c>
      <c r="I2496" t="str">
        <f>TRIM(shipments[[#This Row],[Geography]])</f>
        <v>Australia</v>
      </c>
      <c r="J2496">
        <f>shipments[[#This Row],[Boxes]]*_xlfn.XLOOKUP(shipments[[#This Row],[Product]],products[Product], products[Cost per box])</f>
        <v>1327.8700000000001</v>
      </c>
    </row>
    <row r="2497" spans="3:10" x14ac:dyDescent="0.3">
      <c r="C2497" t="s">
        <v>95</v>
      </c>
      <c r="D2497" t="s">
        <v>38</v>
      </c>
      <c r="E2497" t="s">
        <v>17</v>
      </c>
      <c r="F2497" s="7">
        <v>44946</v>
      </c>
      <c r="G2497" s="4"/>
      <c r="H2497">
        <v>1182</v>
      </c>
      <c r="I2497" t="str">
        <f>TRIM(shipments[[#This Row],[Geography]])</f>
        <v>Australia</v>
      </c>
      <c r="J2497">
        <f>shipments[[#This Row],[Boxes]]*_xlfn.XLOOKUP(shipments[[#This Row],[Product]],products[Product], products[Cost per box])</f>
        <v>7458.4199999999992</v>
      </c>
    </row>
    <row r="2498" spans="3:10" x14ac:dyDescent="0.3">
      <c r="C2498" t="s">
        <v>94</v>
      </c>
      <c r="D2498" t="s">
        <v>38</v>
      </c>
      <c r="E2498" t="s">
        <v>14</v>
      </c>
      <c r="F2498" s="7">
        <v>44971</v>
      </c>
      <c r="G2498" s="4"/>
      <c r="H2498">
        <v>790</v>
      </c>
      <c r="I2498" t="str">
        <f>TRIM(shipments[[#This Row],[Geography]])</f>
        <v>Australia</v>
      </c>
      <c r="J2498">
        <f>shipments[[#This Row],[Boxes]]*_xlfn.XLOOKUP(shipments[[#This Row],[Product]],products[Product], products[Cost per box])</f>
        <v>5909.2000000000007</v>
      </c>
    </row>
    <row r="2499" spans="3:10" x14ac:dyDescent="0.3">
      <c r="C2499" t="s">
        <v>64</v>
      </c>
      <c r="D2499" t="s">
        <v>107</v>
      </c>
      <c r="E2499" t="s">
        <v>32</v>
      </c>
      <c r="F2499" s="7">
        <v>44684</v>
      </c>
      <c r="G2499" s="4">
        <v>2128</v>
      </c>
      <c r="H2499">
        <v>232</v>
      </c>
      <c r="I2499" t="str">
        <f>TRIM(shipments[[#This Row],[Geography]])</f>
        <v>UK</v>
      </c>
      <c r="J2499">
        <f>shipments[[#This Row],[Boxes]]*_xlfn.XLOOKUP(shipments[[#This Row],[Product]],products[Product], products[Cost per box])</f>
        <v>770.24</v>
      </c>
    </row>
    <row r="2500" spans="3:10" x14ac:dyDescent="0.3">
      <c r="C2500" t="s">
        <v>8</v>
      </c>
      <c r="D2500" t="s">
        <v>39</v>
      </c>
      <c r="E2500" t="s">
        <v>25</v>
      </c>
      <c r="F2500" s="7">
        <v>45085</v>
      </c>
      <c r="G2500" s="4">
        <v>18501</v>
      </c>
      <c r="H2500">
        <v>658</v>
      </c>
      <c r="I2500" t="str">
        <f>TRIM(shipments[[#This Row],[Geography]])</f>
        <v>UK</v>
      </c>
      <c r="J2500">
        <f>shipments[[#This Row],[Boxes]]*_xlfn.XLOOKUP(shipments[[#This Row],[Product]],products[Product], products[Cost per box])</f>
        <v>4230.9399999999996</v>
      </c>
    </row>
    <row r="2501" spans="3:10" x14ac:dyDescent="0.3">
      <c r="C2501" t="s">
        <v>65</v>
      </c>
      <c r="D2501" t="s">
        <v>111</v>
      </c>
      <c r="E2501" t="s">
        <v>27</v>
      </c>
      <c r="F2501" s="7">
        <v>44896</v>
      </c>
      <c r="G2501" s="4">
        <v>5033</v>
      </c>
      <c r="H2501">
        <v>137</v>
      </c>
      <c r="I2501" t="str">
        <f>TRIM(shipments[[#This Row],[Geography]])</f>
        <v>New Zealand</v>
      </c>
      <c r="J2501">
        <f>shipments[[#This Row],[Boxes]]*_xlfn.XLOOKUP(shipments[[#This Row],[Product]],products[Product], products[Cost per box])</f>
        <v>1311.0900000000001</v>
      </c>
    </row>
    <row r="2502" spans="3:10" x14ac:dyDescent="0.3">
      <c r="C2502" t="s">
        <v>72</v>
      </c>
      <c r="D2502" t="s">
        <v>104</v>
      </c>
      <c r="E2502" t="s">
        <v>17</v>
      </c>
      <c r="F2502" s="7">
        <v>44917</v>
      </c>
      <c r="G2502" s="4">
        <v>3864</v>
      </c>
      <c r="H2502">
        <v>231</v>
      </c>
      <c r="I2502" t="str">
        <f>TRIM(shipments[[#This Row],[Geography]])</f>
        <v>Australia</v>
      </c>
      <c r="J2502">
        <f>shipments[[#This Row],[Boxes]]*_xlfn.XLOOKUP(shipments[[#This Row],[Product]],products[Product], products[Cost per box])</f>
        <v>1457.61</v>
      </c>
    </row>
    <row r="2503" spans="3:10" x14ac:dyDescent="0.3">
      <c r="C2503" t="s">
        <v>72</v>
      </c>
      <c r="D2503" t="s">
        <v>112</v>
      </c>
      <c r="E2503" t="s">
        <v>21</v>
      </c>
      <c r="F2503" s="7">
        <v>44735</v>
      </c>
      <c r="G2503" s="4">
        <v>875</v>
      </c>
      <c r="H2503">
        <v>43</v>
      </c>
      <c r="I2503" t="str">
        <f>TRIM(shipments[[#This Row],[Geography]])</f>
        <v>Australia</v>
      </c>
      <c r="J2503">
        <f>shipments[[#This Row],[Boxes]]*_xlfn.XLOOKUP(shipments[[#This Row],[Product]],products[Product], products[Cost per box])</f>
        <v>353.46000000000004</v>
      </c>
    </row>
    <row r="2504" spans="3:10" x14ac:dyDescent="0.3">
      <c r="C2504" t="s">
        <v>95</v>
      </c>
      <c r="D2504" t="s">
        <v>37</v>
      </c>
      <c r="E2504" t="s">
        <v>18</v>
      </c>
      <c r="F2504" s="7">
        <v>44696</v>
      </c>
      <c r="G2504" s="4">
        <v>357</v>
      </c>
      <c r="H2504">
        <v>122</v>
      </c>
      <c r="I2504" t="str">
        <f>TRIM(shipments[[#This Row],[Geography]])</f>
        <v>New Zealand</v>
      </c>
      <c r="J2504">
        <f>shipments[[#This Row],[Boxes]]*_xlfn.XLOOKUP(shipments[[#This Row],[Product]],products[Product], products[Cost per box])</f>
        <v>1212.6799999999998</v>
      </c>
    </row>
    <row r="2505" spans="3:10" x14ac:dyDescent="0.3">
      <c r="C2505" t="s">
        <v>92</v>
      </c>
      <c r="D2505" t="s">
        <v>34</v>
      </c>
      <c r="E2505" t="s">
        <v>14</v>
      </c>
      <c r="F2505" s="7">
        <v>45006</v>
      </c>
      <c r="G2505" s="4">
        <v>1757</v>
      </c>
      <c r="H2505">
        <v>74</v>
      </c>
      <c r="I2505" t="str">
        <f>TRIM(shipments[[#This Row],[Geography]])</f>
        <v>India</v>
      </c>
      <c r="J2505">
        <f>shipments[[#This Row],[Boxes]]*_xlfn.XLOOKUP(shipments[[#This Row],[Product]],products[Product], products[Cost per box])</f>
        <v>553.52</v>
      </c>
    </row>
    <row r="2506" spans="3:10" x14ac:dyDescent="0.3">
      <c r="C2506" t="s">
        <v>66</v>
      </c>
      <c r="D2506" t="s">
        <v>34</v>
      </c>
      <c r="E2506" t="s">
        <v>32</v>
      </c>
      <c r="F2506" s="7">
        <v>45125</v>
      </c>
      <c r="G2506" s="4">
        <v>3556</v>
      </c>
      <c r="H2506">
        <v>137</v>
      </c>
      <c r="I2506" t="str">
        <f>TRIM(shipments[[#This Row],[Geography]])</f>
        <v>India</v>
      </c>
      <c r="J2506">
        <f>shipments[[#This Row],[Boxes]]*_xlfn.XLOOKUP(shipments[[#This Row],[Product]],products[Product], products[Cost per box])</f>
        <v>454.84</v>
      </c>
    </row>
    <row r="2507" spans="3:10" x14ac:dyDescent="0.3">
      <c r="C2507" t="s">
        <v>8</v>
      </c>
      <c r="D2507" t="s">
        <v>34</v>
      </c>
      <c r="E2507" t="s">
        <v>24</v>
      </c>
      <c r="F2507" s="7">
        <v>45167</v>
      </c>
      <c r="G2507" s="4">
        <v>7210</v>
      </c>
      <c r="H2507">
        <v>1694</v>
      </c>
      <c r="I2507" t="str">
        <f>TRIM(shipments[[#This Row],[Geography]])</f>
        <v>India</v>
      </c>
      <c r="J2507">
        <f>shipments[[#This Row],[Boxes]]*_xlfn.XLOOKUP(shipments[[#This Row],[Product]],products[Product], products[Cost per box])</f>
        <v>17803.939999999999</v>
      </c>
    </row>
    <row r="2508" spans="3:10" x14ac:dyDescent="0.3">
      <c r="C2508" t="s">
        <v>70</v>
      </c>
      <c r="D2508" t="s">
        <v>36</v>
      </c>
      <c r="E2508" t="s">
        <v>28</v>
      </c>
      <c r="F2508" s="7">
        <v>45082</v>
      </c>
      <c r="G2508" s="4">
        <v>2982</v>
      </c>
      <c r="H2508">
        <v>732</v>
      </c>
      <c r="I2508" t="str">
        <f>TRIM(shipments[[#This Row],[Geography]])</f>
        <v>Canada</v>
      </c>
      <c r="J2508">
        <f>shipments[[#This Row],[Boxes]]*_xlfn.XLOOKUP(shipments[[#This Row],[Product]],products[Product], products[Cost per box])</f>
        <v>6170.76</v>
      </c>
    </row>
    <row r="2509" spans="3:10" x14ac:dyDescent="0.3">
      <c r="C2509" t="s">
        <v>73</v>
      </c>
      <c r="D2509" t="s">
        <v>36</v>
      </c>
      <c r="E2509" t="s">
        <v>25</v>
      </c>
      <c r="F2509" s="7">
        <v>45156</v>
      </c>
      <c r="G2509" s="4">
        <v>1057</v>
      </c>
      <c r="H2509">
        <v>72</v>
      </c>
      <c r="I2509" t="str">
        <f>TRIM(shipments[[#This Row],[Geography]])</f>
        <v>Canada</v>
      </c>
      <c r="J2509">
        <f>shipments[[#This Row],[Boxes]]*_xlfn.XLOOKUP(shipments[[#This Row],[Product]],products[Product], products[Cost per box])</f>
        <v>462.96</v>
      </c>
    </row>
    <row r="2510" spans="3:10" x14ac:dyDescent="0.3">
      <c r="C2510" t="s">
        <v>69</v>
      </c>
      <c r="D2510" t="s">
        <v>38</v>
      </c>
      <c r="E2510" t="s">
        <v>13</v>
      </c>
      <c r="F2510" s="7">
        <v>44904</v>
      </c>
      <c r="G2510" s="4">
        <v>2163</v>
      </c>
      <c r="H2510">
        <v>36</v>
      </c>
      <c r="I2510" t="str">
        <f>TRIM(shipments[[#This Row],[Geography]])</f>
        <v>Australia</v>
      </c>
      <c r="J2510">
        <f>shipments[[#This Row],[Boxes]]*_xlfn.XLOOKUP(shipments[[#This Row],[Product]],products[Product], products[Cost per box])</f>
        <v>189.35999999999999</v>
      </c>
    </row>
    <row r="2511" spans="3:10" x14ac:dyDescent="0.3">
      <c r="C2511" t="s">
        <v>69</v>
      </c>
      <c r="D2511" t="s">
        <v>108</v>
      </c>
      <c r="E2511" t="s">
        <v>20</v>
      </c>
      <c r="F2511" s="7">
        <v>44724</v>
      </c>
      <c r="G2511" s="4">
        <v>126</v>
      </c>
      <c r="H2511">
        <v>216</v>
      </c>
      <c r="I2511" t="str">
        <f>TRIM(shipments[[#This Row],[Geography]])</f>
        <v>USA</v>
      </c>
      <c r="J2511">
        <f>shipments[[#This Row],[Boxes]]*_xlfn.XLOOKUP(shipments[[#This Row],[Product]],products[Product], products[Cost per box])</f>
        <v>794.88</v>
      </c>
    </row>
    <row r="2512" spans="3:10" x14ac:dyDescent="0.3">
      <c r="C2512" t="s">
        <v>8</v>
      </c>
      <c r="D2512" t="s">
        <v>35</v>
      </c>
      <c r="E2512" t="s">
        <v>31</v>
      </c>
      <c r="F2512" s="7">
        <v>45057</v>
      </c>
      <c r="G2512" s="4">
        <v>12334</v>
      </c>
      <c r="H2512">
        <v>8</v>
      </c>
      <c r="I2512" t="str">
        <f>TRIM(shipments[[#This Row],[Geography]])</f>
        <v>USA</v>
      </c>
      <c r="J2512">
        <f>shipments[[#This Row],[Boxes]]*_xlfn.XLOOKUP(shipments[[#This Row],[Product]],products[Product], products[Cost per box])</f>
        <v>22.08</v>
      </c>
    </row>
    <row r="2513" spans="3:10" x14ac:dyDescent="0.3">
      <c r="C2513" t="s">
        <v>5</v>
      </c>
      <c r="D2513" t="s">
        <v>39</v>
      </c>
      <c r="E2513" t="s">
        <v>23</v>
      </c>
      <c r="F2513" s="7">
        <v>44949</v>
      </c>
      <c r="G2513" s="4">
        <v>1463</v>
      </c>
      <c r="H2513">
        <v>61</v>
      </c>
      <c r="I2513" t="str">
        <f>TRIM(shipments[[#This Row],[Geography]])</f>
        <v>UK</v>
      </c>
      <c r="J2513">
        <f>shipments[[#This Row],[Boxes]]*_xlfn.XLOOKUP(shipments[[#This Row],[Product]],products[Product], products[Cost per box])</f>
        <v>289.14</v>
      </c>
    </row>
    <row r="2514" spans="3:10" x14ac:dyDescent="0.3">
      <c r="C2514" t="s">
        <v>70</v>
      </c>
      <c r="D2514" t="s">
        <v>38</v>
      </c>
      <c r="E2514" t="s">
        <v>4</v>
      </c>
      <c r="F2514" s="7">
        <v>45042</v>
      </c>
      <c r="G2514" s="4">
        <v>5257</v>
      </c>
      <c r="H2514">
        <v>599</v>
      </c>
      <c r="I2514" t="str">
        <f>TRIM(shipments[[#This Row],[Geography]])</f>
        <v>Australia</v>
      </c>
      <c r="J2514">
        <f>shipments[[#This Row],[Boxes]]*_xlfn.XLOOKUP(shipments[[#This Row],[Product]],products[Product], products[Cost per box])</f>
        <v>3084.8500000000004</v>
      </c>
    </row>
    <row r="2515" spans="3:10" x14ac:dyDescent="0.3">
      <c r="C2515" t="s">
        <v>8</v>
      </c>
      <c r="D2515" t="s">
        <v>34</v>
      </c>
      <c r="E2515" t="s">
        <v>33</v>
      </c>
      <c r="F2515" s="7">
        <v>44815</v>
      </c>
      <c r="G2515" s="4">
        <v>4263</v>
      </c>
      <c r="H2515">
        <v>259</v>
      </c>
      <c r="I2515" t="str">
        <f>TRIM(shipments[[#This Row],[Geography]])</f>
        <v>India</v>
      </c>
      <c r="J2515">
        <f>shipments[[#This Row],[Boxes]]*_xlfn.XLOOKUP(shipments[[#This Row],[Product]],products[Product], products[Cost per box])</f>
        <v>686.35</v>
      </c>
    </row>
    <row r="2516" spans="3:10" x14ac:dyDescent="0.3">
      <c r="C2516" t="s">
        <v>64</v>
      </c>
      <c r="D2516" t="s">
        <v>100</v>
      </c>
      <c r="E2516" t="s">
        <v>24</v>
      </c>
      <c r="F2516" s="7">
        <v>44735</v>
      </c>
      <c r="G2516" s="4">
        <v>2289</v>
      </c>
      <c r="H2516">
        <v>248</v>
      </c>
      <c r="I2516" t="str">
        <f>TRIM(shipments[[#This Row],[Geography]])</f>
        <v>India</v>
      </c>
      <c r="J2516">
        <f>shipments[[#This Row],[Boxes]]*_xlfn.XLOOKUP(shipments[[#This Row],[Product]],products[Product], products[Cost per box])</f>
        <v>2606.48</v>
      </c>
    </row>
    <row r="2517" spans="3:10" x14ac:dyDescent="0.3">
      <c r="C2517" t="s">
        <v>75</v>
      </c>
      <c r="D2517" t="s">
        <v>101</v>
      </c>
      <c r="E2517" t="s">
        <v>16</v>
      </c>
      <c r="F2517" s="7">
        <v>44696</v>
      </c>
      <c r="G2517" s="4">
        <v>784</v>
      </c>
      <c r="H2517">
        <v>317</v>
      </c>
      <c r="I2517" t="str">
        <f>TRIM(shipments[[#This Row],[Geography]])</f>
        <v>USA</v>
      </c>
      <c r="J2517">
        <f>shipments[[#This Row],[Boxes]]*_xlfn.XLOOKUP(shipments[[#This Row],[Product]],products[Product], products[Cost per box])</f>
        <v>1813.24</v>
      </c>
    </row>
    <row r="2518" spans="3:10" x14ac:dyDescent="0.3">
      <c r="C2518" t="s">
        <v>2</v>
      </c>
      <c r="D2518" t="s">
        <v>35</v>
      </c>
      <c r="E2518" t="s">
        <v>32</v>
      </c>
      <c r="F2518" s="7">
        <v>44980</v>
      </c>
      <c r="G2518" s="4">
        <v>15176</v>
      </c>
      <c r="H2518">
        <v>490</v>
      </c>
      <c r="I2518" t="str">
        <f>TRIM(shipments[[#This Row],[Geography]])</f>
        <v>USA</v>
      </c>
      <c r="J2518">
        <f>shipments[[#This Row],[Boxes]]*_xlfn.XLOOKUP(shipments[[#This Row],[Product]],products[Product], products[Cost per box])</f>
        <v>1626.8</v>
      </c>
    </row>
    <row r="2519" spans="3:10" x14ac:dyDescent="0.3">
      <c r="C2519" t="s">
        <v>6</v>
      </c>
      <c r="D2519" t="s">
        <v>107</v>
      </c>
      <c r="E2519" t="s">
        <v>16</v>
      </c>
      <c r="F2519" s="7">
        <v>44903</v>
      </c>
      <c r="G2519" s="4">
        <v>3773</v>
      </c>
      <c r="H2519">
        <v>431</v>
      </c>
      <c r="I2519" t="str">
        <f>TRIM(shipments[[#This Row],[Geography]])</f>
        <v>UK</v>
      </c>
      <c r="J2519">
        <f>shipments[[#This Row],[Boxes]]*_xlfn.XLOOKUP(shipments[[#This Row],[Product]],products[Product], products[Cost per box])</f>
        <v>2465.3199999999997</v>
      </c>
    </row>
    <row r="2520" spans="3:10" x14ac:dyDescent="0.3">
      <c r="C2520" t="s">
        <v>71</v>
      </c>
      <c r="D2520" t="s">
        <v>37</v>
      </c>
      <c r="E2520" t="s">
        <v>4</v>
      </c>
      <c r="F2520" s="7">
        <v>44946</v>
      </c>
      <c r="G2520" s="4">
        <v>2688</v>
      </c>
      <c r="H2520">
        <v>282</v>
      </c>
      <c r="I2520" t="str">
        <f>TRIM(shipments[[#This Row],[Geography]])</f>
        <v>New Zealand</v>
      </c>
      <c r="J2520">
        <f>shipments[[#This Row],[Boxes]]*_xlfn.XLOOKUP(shipments[[#This Row],[Product]],products[Product], products[Cost per box])</f>
        <v>1452.3000000000002</v>
      </c>
    </row>
    <row r="2521" spans="3:10" x14ac:dyDescent="0.3">
      <c r="C2521" t="s">
        <v>64</v>
      </c>
      <c r="D2521" t="s">
        <v>37</v>
      </c>
      <c r="E2521" t="s">
        <v>13</v>
      </c>
      <c r="F2521" s="7">
        <v>45153</v>
      </c>
      <c r="G2521" s="4">
        <v>987</v>
      </c>
      <c r="H2521">
        <v>38</v>
      </c>
      <c r="I2521" t="str">
        <f>TRIM(shipments[[#This Row],[Geography]])</f>
        <v>New Zealand</v>
      </c>
      <c r="J2521">
        <f>shipments[[#This Row],[Boxes]]*_xlfn.XLOOKUP(shipments[[#This Row],[Product]],products[Product], products[Cost per box])</f>
        <v>199.88</v>
      </c>
    </row>
    <row r="2522" spans="3:10" x14ac:dyDescent="0.3">
      <c r="C2522" t="s">
        <v>67</v>
      </c>
      <c r="D2522" t="s">
        <v>37</v>
      </c>
      <c r="E2522" t="s">
        <v>31</v>
      </c>
      <c r="F2522" s="7">
        <v>45169</v>
      </c>
      <c r="G2522" s="4">
        <v>6419</v>
      </c>
      <c r="H2522">
        <v>1070</v>
      </c>
      <c r="I2522" t="str">
        <f>TRIM(shipments[[#This Row],[Geography]])</f>
        <v>New Zealand</v>
      </c>
      <c r="J2522">
        <f>shipments[[#This Row],[Boxes]]*_xlfn.XLOOKUP(shipments[[#This Row],[Product]],products[Product], products[Cost per box])</f>
        <v>2953.2</v>
      </c>
    </row>
    <row r="2523" spans="3:10" x14ac:dyDescent="0.3">
      <c r="C2523" t="s">
        <v>94</v>
      </c>
      <c r="D2523" t="s">
        <v>36</v>
      </c>
      <c r="E2523" t="s">
        <v>33</v>
      </c>
      <c r="F2523" s="7">
        <v>45140</v>
      </c>
      <c r="G2523" s="4">
        <v>11340</v>
      </c>
      <c r="H2523">
        <v>151</v>
      </c>
      <c r="I2523" t="str">
        <f>TRIM(shipments[[#This Row],[Geography]])</f>
        <v>Canada</v>
      </c>
      <c r="J2523">
        <f>shipments[[#This Row],[Boxes]]*_xlfn.XLOOKUP(shipments[[#This Row],[Product]],products[Product], products[Cost per box])</f>
        <v>400.15</v>
      </c>
    </row>
    <row r="2524" spans="3:10" x14ac:dyDescent="0.3">
      <c r="C2524" t="s">
        <v>93</v>
      </c>
      <c r="D2524" t="s">
        <v>39</v>
      </c>
      <c r="E2524" t="s">
        <v>13</v>
      </c>
      <c r="F2524" s="7">
        <v>45079</v>
      </c>
      <c r="G2524" s="4">
        <v>13706</v>
      </c>
      <c r="H2524">
        <v>50</v>
      </c>
      <c r="I2524" t="str">
        <f>TRIM(shipments[[#This Row],[Geography]])</f>
        <v>UK</v>
      </c>
      <c r="J2524">
        <f>shipments[[#This Row],[Boxes]]*_xlfn.XLOOKUP(shipments[[#This Row],[Product]],products[Product], products[Cost per box])</f>
        <v>263</v>
      </c>
    </row>
    <row r="2525" spans="3:10" x14ac:dyDescent="0.3">
      <c r="C2525" t="s">
        <v>75</v>
      </c>
      <c r="D2525" t="s">
        <v>39</v>
      </c>
      <c r="E2525" t="s">
        <v>26</v>
      </c>
      <c r="F2525" s="7">
        <v>45028</v>
      </c>
      <c r="G2525" s="4"/>
      <c r="H2525">
        <v>527</v>
      </c>
      <c r="I2525" t="str">
        <f>TRIM(shipments[[#This Row],[Geography]])</f>
        <v>UK</v>
      </c>
      <c r="J2525">
        <f>shipments[[#This Row],[Boxes]]*_xlfn.XLOOKUP(shipments[[#This Row],[Product]],products[Product], products[Cost per box])</f>
        <v>6540.07</v>
      </c>
    </row>
    <row r="2526" spans="3:10" x14ac:dyDescent="0.3">
      <c r="C2526" t="s">
        <v>72</v>
      </c>
      <c r="D2526" t="s">
        <v>39</v>
      </c>
      <c r="E2526" t="s">
        <v>17</v>
      </c>
      <c r="F2526" s="7">
        <v>44916</v>
      </c>
      <c r="G2526" s="4">
        <v>7357</v>
      </c>
      <c r="H2526">
        <v>115</v>
      </c>
      <c r="I2526" t="str">
        <f>TRIM(shipments[[#This Row],[Geography]])</f>
        <v>UK</v>
      </c>
      <c r="J2526">
        <f>shipments[[#This Row],[Boxes]]*_xlfn.XLOOKUP(shipments[[#This Row],[Product]],products[Product], products[Cost per box])</f>
        <v>725.65</v>
      </c>
    </row>
    <row r="2527" spans="3:10" x14ac:dyDescent="0.3">
      <c r="C2527" t="s">
        <v>5</v>
      </c>
      <c r="D2527" t="s">
        <v>111</v>
      </c>
      <c r="E2527" t="s">
        <v>31</v>
      </c>
      <c r="F2527" s="7">
        <v>44706</v>
      </c>
      <c r="G2527" s="4">
        <v>1141</v>
      </c>
      <c r="H2527">
        <v>30</v>
      </c>
      <c r="I2527" t="str">
        <f>TRIM(shipments[[#This Row],[Geography]])</f>
        <v>New Zealand</v>
      </c>
      <c r="J2527">
        <f>shipments[[#This Row],[Boxes]]*_xlfn.XLOOKUP(shipments[[#This Row],[Product]],products[Product], products[Cost per box])</f>
        <v>82.8</v>
      </c>
    </row>
    <row r="2528" spans="3:10" x14ac:dyDescent="0.3">
      <c r="C2528" t="s">
        <v>72</v>
      </c>
      <c r="D2528" t="s">
        <v>37</v>
      </c>
      <c r="E2528" t="s">
        <v>28</v>
      </c>
      <c r="F2528" s="7">
        <v>44980</v>
      </c>
      <c r="G2528" s="4">
        <v>9723</v>
      </c>
      <c r="H2528">
        <v>14</v>
      </c>
      <c r="I2528" t="str">
        <f>TRIM(shipments[[#This Row],[Geography]])</f>
        <v>New Zealand</v>
      </c>
      <c r="J2528">
        <f>shipments[[#This Row],[Boxes]]*_xlfn.XLOOKUP(shipments[[#This Row],[Product]],products[Product], products[Cost per box])</f>
        <v>118.02</v>
      </c>
    </row>
    <row r="2529" spans="3:10" x14ac:dyDescent="0.3">
      <c r="C2529" t="s">
        <v>3</v>
      </c>
      <c r="D2529" t="s">
        <v>36</v>
      </c>
      <c r="E2529" t="s">
        <v>4</v>
      </c>
      <c r="F2529" s="7">
        <v>44949</v>
      </c>
      <c r="G2529" s="4">
        <v>9149</v>
      </c>
      <c r="H2529">
        <v>352</v>
      </c>
      <c r="I2529" t="str">
        <f>TRIM(shipments[[#This Row],[Geography]])</f>
        <v>Canada</v>
      </c>
      <c r="J2529">
        <f>shipments[[#This Row],[Boxes]]*_xlfn.XLOOKUP(shipments[[#This Row],[Product]],products[Product], products[Cost per box])</f>
        <v>1812.8000000000002</v>
      </c>
    </row>
    <row r="2530" spans="3:10" x14ac:dyDescent="0.3">
      <c r="C2530" t="s">
        <v>6</v>
      </c>
      <c r="D2530" t="s">
        <v>39</v>
      </c>
      <c r="E2530" t="s">
        <v>33</v>
      </c>
      <c r="F2530" s="7">
        <v>44985</v>
      </c>
      <c r="G2530" s="4">
        <v>3157</v>
      </c>
      <c r="H2530">
        <v>318</v>
      </c>
      <c r="I2530" t="str">
        <f>TRIM(shipments[[#This Row],[Geography]])</f>
        <v>UK</v>
      </c>
      <c r="J2530">
        <f>shipments[[#This Row],[Boxes]]*_xlfn.XLOOKUP(shipments[[#This Row],[Product]],products[Product], products[Cost per box])</f>
        <v>842.69999999999993</v>
      </c>
    </row>
    <row r="2531" spans="3:10" x14ac:dyDescent="0.3">
      <c r="C2531" t="s">
        <v>66</v>
      </c>
      <c r="D2531" t="s">
        <v>34</v>
      </c>
      <c r="E2531" t="s">
        <v>27</v>
      </c>
      <c r="F2531" s="7">
        <v>45125</v>
      </c>
      <c r="G2531" s="4">
        <v>1463</v>
      </c>
      <c r="H2531">
        <v>559</v>
      </c>
      <c r="I2531" t="str">
        <f>TRIM(shipments[[#This Row],[Geography]])</f>
        <v>India</v>
      </c>
      <c r="J2531">
        <f>shipments[[#This Row],[Boxes]]*_xlfn.XLOOKUP(shipments[[#This Row],[Product]],products[Product], products[Cost per box])</f>
        <v>5349.63</v>
      </c>
    </row>
    <row r="2532" spans="3:10" x14ac:dyDescent="0.3">
      <c r="C2532" t="s">
        <v>70</v>
      </c>
      <c r="D2532" t="s">
        <v>35</v>
      </c>
      <c r="E2532" t="s">
        <v>33</v>
      </c>
      <c r="F2532" s="7">
        <v>45155</v>
      </c>
      <c r="G2532" s="4">
        <v>6713</v>
      </c>
      <c r="H2532">
        <v>338</v>
      </c>
      <c r="I2532" t="str">
        <f>TRIM(shipments[[#This Row],[Geography]])</f>
        <v>USA</v>
      </c>
      <c r="J2532">
        <f>shipments[[#This Row],[Boxes]]*_xlfn.XLOOKUP(shipments[[#This Row],[Product]],products[Product], products[Cost per box])</f>
        <v>895.69999999999993</v>
      </c>
    </row>
    <row r="2533" spans="3:10" x14ac:dyDescent="0.3">
      <c r="C2533" t="s">
        <v>64</v>
      </c>
      <c r="D2533" t="s">
        <v>34</v>
      </c>
      <c r="E2533" t="s">
        <v>14</v>
      </c>
      <c r="F2533" s="7">
        <v>44939</v>
      </c>
      <c r="G2533" s="4">
        <v>5635</v>
      </c>
      <c r="H2533">
        <v>226</v>
      </c>
      <c r="I2533" t="str">
        <f>TRIM(shipments[[#This Row],[Geography]])</f>
        <v>India</v>
      </c>
      <c r="J2533">
        <f>shipments[[#This Row],[Boxes]]*_xlfn.XLOOKUP(shipments[[#This Row],[Product]],products[Product], products[Cost per box])</f>
        <v>1690.48</v>
      </c>
    </row>
    <row r="2534" spans="3:10" x14ac:dyDescent="0.3">
      <c r="C2534" t="s">
        <v>73</v>
      </c>
      <c r="D2534" t="s">
        <v>108</v>
      </c>
      <c r="E2534" t="s">
        <v>4</v>
      </c>
      <c r="F2534" s="7">
        <v>44875</v>
      </c>
      <c r="G2534" s="4">
        <v>1155</v>
      </c>
      <c r="H2534">
        <v>751</v>
      </c>
      <c r="I2534" t="str">
        <f>TRIM(shipments[[#This Row],[Geography]])</f>
        <v>USA</v>
      </c>
      <c r="J2534">
        <f>shipments[[#This Row],[Boxes]]*_xlfn.XLOOKUP(shipments[[#This Row],[Product]],products[Product], products[Cost per box])</f>
        <v>3867.65</v>
      </c>
    </row>
    <row r="2535" spans="3:10" x14ac:dyDescent="0.3">
      <c r="C2535" t="s">
        <v>94</v>
      </c>
      <c r="D2535" t="s">
        <v>39</v>
      </c>
      <c r="E2535" t="s">
        <v>26</v>
      </c>
      <c r="F2535" s="7">
        <v>44935</v>
      </c>
      <c r="G2535" s="4">
        <v>6685</v>
      </c>
      <c r="H2535">
        <v>152</v>
      </c>
      <c r="I2535" t="str">
        <f>TRIM(shipments[[#This Row],[Geography]])</f>
        <v>UK</v>
      </c>
      <c r="J2535">
        <f>shipments[[#This Row],[Boxes]]*_xlfn.XLOOKUP(shipments[[#This Row],[Product]],products[Product], products[Cost per box])</f>
        <v>1886.32</v>
      </c>
    </row>
    <row r="2536" spans="3:10" x14ac:dyDescent="0.3">
      <c r="C2536" t="s">
        <v>95</v>
      </c>
      <c r="D2536" t="s">
        <v>34</v>
      </c>
      <c r="E2536" t="s">
        <v>25</v>
      </c>
      <c r="F2536" s="7">
        <v>45040</v>
      </c>
      <c r="G2536" s="4">
        <v>4977</v>
      </c>
      <c r="H2536">
        <v>108</v>
      </c>
      <c r="I2536" t="str">
        <f>TRIM(shipments[[#This Row],[Geography]])</f>
        <v>India</v>
      </c>
      <c r="J2536">
        <f>shipments[[#This Row],[Boxes]]*_xlfn.XLOOKUP(shipments[[#This Row],[Product]],products[Product], products[Cost per box])</f>
        <v>694.43999999999994</v>
      </c>
    </row>
    <row r="2537" spans="3:10" x14ac:dyDescent="0.3">
      <c r="C2537" t="s">
        <v>72</v>
      </c>
      <c r="D2537" t="s">
        <v>103</v>
      </c>
      <c r="E2537" t="s">
        <v>31</v>
      </c>
      <c r="F2537" s="7">
        <v>44919</v>
      </c>
      <c r="G2537" s="4">
        <v>5446</v>
      </c>
      <c r="H2537">
        <v>528</v>
      </c>
      <c r="I2537" t="str">
        <f>TRIM(shipments[[#This Row],[Geography]])</f>
        <v>Canada</v>
      </c>
      <c r="J2537">
        <f>shipments[[#This Row],[Boxes]]*_xlfn.XLOOKUP(shipments[[#This Row],[Product]],products[Product], products[Cost per box])</f>
        <v>1457.28</v>
      </c>
    </row>
    <row r="2538" spans="3:10" x14ac:dyDescent="0.3">
      <c r="C2538" t="s">
        <v>68</v>
      </c>
      <c r="D2538" t="s">
        <v>37</v>
      </c>
      <c r="E2538" t="s">
        <v>22</v>
      </c>
      <c r="F2538" s="7">
        <v>45085</v>
      </c>
      <c r="G2538" s="4">
        <v>6846</v>
      </c>
      <c r="H2538">
        <v>281</v>
      </c>
      <c r="I2538" t="str">
        <f>TRIM(shipments[[#This Row],[Geography]])</f>
        <v>New Zealand</v>
      </c>
      <c r="J2538">
        <f>shipments[[#This Row],[Boxes]]*_xlfn.XLOOKUP(shipments[[#This Row],[Product]],products[Product], products[Cost per box])</f>
        <v>2874.63</v>
      </c>
    </row>
    <row r="2539" spans="3:10" x14ac:dyDescent="0.3">
      <c r="C2539" t="s">
        <v>75</v>
      </c>
      <c r="D2539" t="s">
        <v>38</v>
      </c>
      <c r="E2539" t="s">
        <v>32</v>
      </c>
      <c r="F2539" s="7">
        <v>44931</v>
      </c>
      <c r="G2539" s="4">
        <v>1176</v>
      </c>
      <c r="H2539">
        <v>54</v>
      </c>
      <c r="I2539" t="str">
        <f>TRIM(shipments[[#This Row],[Geography]])</f>
        <v>Australia</v>
      </c>
      <c r="J2539">
        <f>shipments[[#This Row],[Boxes]]*_xlfn.XLOOKUP(shipments[[#This Row],[Product]],products[Product], products[Cost per box])</f>
        <v>179.28</v>
      </c>
    </row>
    <row r="2540" spans="3:10" x14ac:dyDescent="0.3">
      <c r="C2540" t="s">
        <v>67</v>
      </c>
      <c r="D2540" t="s">
        <v>39</v>
      </c>
      <c r="E2540" t="s">
        <v>15</v>
      </c>
      <c r="F2540" s="7">
        <v>44999</v>
      </c>
      <c r="G2540" s="4">
        <v>11725</v>
      </c>
      <c r="H2540">
        <v>1110</v>
      </c>
      <c r="I2540" t="str">
        <f>TRIM(shipments[[#This Row],[Geography]])</f>
        <v>UK</v>
      </c>
      <c r="J2540">
        <f>shipments[[#This Row],[Boxes]]*_xlfn.XLOOKUP(shipments[[#This Row],[Product]],products[Product], products[Cost per box])</f>
        <v>4273.5</v>
      </c>
    </row>
    <row r="2541" spans="3:10" x14ac:dyDescent="0.3">
      <c r="C2541" t="s">
        <v>68</v>
      </c>
      <c r="D2541" t="s">
        <v>103</v>
      </c>
      <c r="E2541" t="s">
        <v>18</v>
      </c>
      <c r="F2541" s="7">
        <v>44910</v>
      </c>
      <c r="G2541" s="4">
        <v>1400</v>
      </c>
      <c r="H2541">
        <v>167</v>
      </c>
      <c r="I2541" t="str">
        <f>TRIM(shipments[[#This Row],[Geography]])</f>
        <v>Canada</v>
      </c>
      <c r="J2541">
        <f>shipments[[#This Row],[Boxes]]*_xlfn.XLOOKUP(shipments[[#This Row],[Product]],products[Product], products[Cost per box])</f>
        <v>1659.98</v>
      </c>
    </row>
    <row r="2542" spans="3:10" x14ac:dyDescent="0.3">
      <c r="C2542" t="s">
        <v>8</v>
      </c>
      <c r="D2542" t="s">
        <v>105</v>
      </c>
      <c r="E2542" t="s">
        <v>27</v>
      </c>
      <c r="F2542" s="7">
        <v>44885</v>
      </c>
      <c r="G2542" s="4">
        <v>4389</v>
      </c>
      <c r="H2542">
        <v>440</v>
      </c>
      <c r="I2542" t="str">
        <f>TRIM(shipments[[#This Row],[Geography]])</f>
        <v>Canada</v>
      </c>
      <c r="J2542">
        <f>shipments[[#This Row],[Boxes]]*_xlfn.XLOOKUP(shipments[[#This Row],[Product]],products[Product], products[Cost per box])</f>
        <v>4210.8</v>
      </c>
    </row>
    <row r="2543" spans="3:10" x14ac:dyDescent="0.3">
      <c r="C2543" t="s">
        <v>66</v>
      </c>
      <c r="D2543" t="s">
        <v>39</v>
      </c>
      <c r="E2543" t="s">
        <v>20</v>
      </c>
      <c r="F2543" s="7">
        <v>45098</v>
      </c>
      <c r="G2543" s="4">
        <v>1988</v>
      </c>
      <c r="H2543">
        <v>145</v>
      </c>
      <c r="I2543" t="str">
        <f>TRIM(shipments[[#This Row],[Geography]])</f>
        <v>UK</v>
      </c>
      <c r="J2543">
        <f>shipments[[#This Row],[Boxes]]*_xlfn.XLOOKUP(shipments[[#This Row],[Product]],products[Product], products[Cost per box])</f>
        <v>533.6</v>
      </c>
    </row>
    <row r="2544" spans="3:10" x14ac:dyDescent="0.3">
      <c r="C2544" t="s">
        <v>2</v>
      </c>
      <c r="D2544" t="s">
        <v>38</v>
      </c>
      <c r="E2544" t="s">
        <v>22</v>
      </c>
      <c r="F2544" s="7">
        <v>45107</v>
      </c>
      <c r="G2544" s="4">
        <v>7875</v>
      </c>
      <c r="H2544">
        <v>97</v>
      </c>
      <c r="I2544" t="str">
        <f>TRIM(shipments[[#This Row],[Geography]])</f>
        <v>Australia</v>
      </c>
      <c r="J2544">
        <f>shipments[[#This Row],[Boxes]]*_xlfn.XLOOKUP(shipments[[#This Row],[Product]],products[Product], products[Cost per box])</f>
        <v>992.31000000000006</v>
      </c>
    </row>
    <row r="2545" spans="3:10" x14ac:dyDescent="0.3">
      <c r="C2545" t="s">
        <v>7</v>
      </c>
      <c r="D2545" t="s">
        <v>107</v>
      </c>
      <c r="E2545" t="s">
        <v>19</v>
      </c>
      <c r="F2545" s="7">
        <v>44882</v>
      </c>
      <c r="G2545" s="4">
        <v>1463</v>
      </c>
      <c r="H2545">
        <v>706</v>
      </c>
      <c r="I2545" t="str">
        <f>TRIM(shipments[[#This Row],[Geography]])</f>
        <v>UK</v>
      </c>
      <c r="J2545">
        <f>shipments[[#This Row],[Boxes]]*_xlfn.XLOOKUP(shipments[[#This Row],[Product]],products[Product], products[Cost per box])</f>
        <v>5457.38</v>
      </c>
    </row>
    <row r="2546" spans="3:10" x14ac:dyDescent="0.3">
      <c r="C2546" t="s">
        <v>74</v>
      </c>
      <c r="D2546" t="s">
        <v>101</v>
      </c>
      <c r="E2546" t="s">
        <v>16</v>
      </c>
      <c r="F2546" s="7">
        <v>44895</v>
      </c>
      <c r="G2546" s="4">
        <v>4424</v>
      </c>
      <c r="H2546">
        <v>59</v>
      </c>
      <c r="I2546" t="str">
        <f>TRIM(shipments[[#This Row],[Geography]])</f>
        <v>USA</v>
      </c>
      <c r="J2546">
        <f>shipments[[#This Row],[Boxes]]*_xlfn.XLOOKUP(shipments[[#This Row],[Product]],products[Product], products[Cost per box])</f>
        <v>337.47999999999996</v>
      </c>
    </row>
    <row r="2547" spans="3:10" x14ac:dyDescent="0.3">
      <c r="C2547" t="s">
        <v>72</v>
      </c>
      <c r="D2547" t="s">
        <v>109</v>
      </c>
      <c r="E2547" t="s">
        <v>22</v>
      </c>
      <c r="F2547" s="7">
        <v>44662</v>
      </c>
      <c r="G2547" s="4">
        <v>2317</v>
      </c>
      <c r="H2547">
        <v>334</v>
      </c>
      <c r="I2547" t="str">
        <f>TRIM(shipments[[#This Row],[Geography]])</f>
        <v>India</v>
      </c>
      <c r="J2547">
        <f>shipments[[#This Row],[Boxes]]*_xlfn.XLOOKUP(shipments[[#This Row],[Product]],products[Product], products[Cost per box])</f>
        <v>3416.82</v>
      </c>
    </row>
    <row r="2548" spans="3:10" x14ac:dyDescent="0.3">
      <c r="C2548" t="s">
        <v>6</v>
      </c>
      <c r="D2548" t="s">
        <v>36</v>
      </c>
      <c r="E2548" t="s">
        <v>29</v>
      </c>
      <c r="F2548" s="7">
        <v>45057</v>
      </c>
      <c r="G2548" s="4">
        <v>476</v>
      </c>
      <c r="H2548">
        <v>44</v>
      </c>
      <c r="I2548" t="str">
        <f>TRIM(shipments[[#This Row],[Geography]])</f>
        <v>Canada</v>
      </c>
      <c r="J2548">
        <f>shipments[[#This Row],[Boxes]]*_xlfn.XLOOKUP(shipments[[#This Row],[Product]],products[Product], products[Cost per box])</f>
        <v>299.2</v>
      </c>
    </row>
    <row r="2549" spans="3:10" x14ac:dyDescent="0.3">
      <c r="C2549" t="s">
        <v>9</v>
      </c>
      <c r="D2549" t="s">
        <v>39</v>
      </c>
      <c r="E2549" t="s">
        <v>21</v>
      </c>
      <c r="F2549" s="7">
        <v>44902</v>
      </c>
      <c r="G2549" s="4">
        <v>2261</v>
      </c>
      <c r="H2549">
        <v>426</v>
      </c>
      <c r="I2549" t="str">
        <f>TRIM(shipments[[#This Row],[Geography]])</f>
        <v>UK</v>
      </c>
      <c r="J2549">
        <f>shipments[[#This Row],[Boxes]]*_xlfn.XLOOKUP(shipments[[#This Row],[Product]],products[Product], products[Cost per box])</f>
        <v>3501.7200000000003</v>
      </c>
    </row>
    <row r="2550" spans="3:10" x14ac:dyDescent="0.3">
      <c r="C2550" t="s">
        <v>95</v>
      </c>
      <c r="D2550" t="s">
        <v>34</v>
      </c>
      <c r="E2550" t="s">
        <v>4</v>
      </c>
      <c r="F2550" s="7">
        <v>45082</v>
      </c>
      <c r="G2550" s="4">
        <v>3906</v>
      </c>
      <c r="H2550">
        <v>178</v>
      </c>
      <c r="I2550" t="str">
        <f>TRIM(shipments[[#This Row],[Geography]])</f>
        <v>India</v>
      </c>
      <c r="J2550">
        <f>shipments[[#This Row],[Boxes]]*_xlfn.XLOOKUP(shipments[[#This Row],[Product]],products[Product], products[Cost per box])</f>
        <v>916.7</v>
      </c>
    </row>
    <row r="2551" spans="3:10" x14ac:dyDescent="0.3">
      <c r="C2551" t="s">
        <v>74</v>
      </c>
      <c r="D2551" t="s">
        <v>36</v>
      </c>
      <c r="E2551" t="s">
        <v>26</v>
      </c>
      <c r="F2551" s="7">
        <v>44680</v>
      </c>
      <c r="G2551" s="4">
        <v>5775</v>
      </c>
      <c r="H2551">
        <v>81</v>
      </c>
      <c r="I2551" t="str">
        <f>TRIM(shipments[[#This Row],[Geography]])</f>
        <v>Canada</v>
      </c>
      <c r="J2551">
        <f>shipments[[#This Row],[Boxes]]*_xlfn.XLOOKUP(shipments[[#This Row],[Product]],products[Product], products[Cost per box])</f>
        <v>1005.21</v>
      </c>
    </row>
    <row r="2552" spans="3:10" x14ac:dyDescent="0.3">
      <c r="C2552" t="s">
        <v>75</v>
      </c>
      <c r="D2552" t="s">
        <v>34</v>
      </c>
      <c r="E2552" t="s">
        <v>4</v>
      </c>
      <c r="F2552" s="7">
        <v>45107</v>
      </c>
      <c r="G2552" s="4">
        <v>10577</v>
      </c>
      <c r="H2552">
        <v>595</v>
      </c>
      <c r="I2552" t="str">
        <f>TRIM(shipments[[#This Row],[Geography]])</f>
        <v>India</v>
      </c>
      <c r="J2552">
        <f>shipments[[#This Row],[Boxes]]*_xlfn.XLOOKUP(shipments[[#This Row],[Product]],products[Product], products[Cost per box])</f>
        <v>3064.25</v>
      </c>
    </row>
    <row r="2553" spans="3:10" x14ac:dyDescent="0.3">
      <c r="C2553" t="s">
        <v>74</v>
      </c>
      <c r="D2553" t="s">
        <v>114</v>
      </c>
      <c r="E2553" t="s">
        <v>23</v>
      </c>
      <c r="F2553" s="7">
        <v>44916</v>
      </c>
      <c r="G2553" s="4">
        <v>3080</v>
      </c>
      <c r="H2553">
        <v>30</v>
      </c>
      <c r="I2553" t="str">
        <f>TRIM(shipments[[#This Row],[Geography]])</f>
        <v>Canada</v>
      </c>
      <c r="J2553">
        <f>shipments[[#This Row],[Boxes]]*_xlfn.XLOOKUP(shipments[[#This Row],[Product]],products[Product], products[Cost per box])</f>
        <v>142.20000000000002</v>
      </c>
    </row>
    <row r="2554" spans="3:10" x14ac:dyDescent="0.3">
      <c r="C2554" t="s">
        <v>70</v>
      </c>
      <c r="D2554" t="s">
        <v>99</v>
      </c>
      <c r="E2554" t="s">
        <v>4</v>
      </c>
      <c r="F2554" s="7">
        <v>44765</v>
      </c>
      <c r="G2554" s="4">
        <v>1141</v>
      </c>
      <c r="H2554">
        <v>286</v>
      </c>
      <c r="I2554" t="str">
        <f>TRIM(shipments[[#This Row],[Geography]])</f>
        <v>India</v>
      </c>
      <c r="J2554">
        <f>shipments[[#This Row],[Boxes]]*_xlfn.XLOOKUP(shipments[[#This Row],[Product]],products[Product], products[Cost per box])</f>
        <v>1472.9</v>
      </c>
    </row>
    <row r="2555" spans="3:10" x14ac:dyDescent="0.3">
      <c r="C2555" t="s">
        <v>5</v>
      </c>
      <c r="D2555" t="s">
        <v>39</v>
      </c>
      <c r="E2555" t="s">
        <v>14</v>
      </c>
      <c r="F2555" s="7">
        <v>44984</v>
      </c>
      <c r="G2555" s="4">
        <v>4487</v>
      </c>
      <c r="H2555">
        <v>182</v>
      </c>
      <c r="I2555" t="str">
        <f>TRIM(shipments[[#This Row],[Geography]])</f>
        <v>UK</v>
      </c>
      <c r="J2555">
        <f>shipments[[#This Row],[Boxes]]*_xlfn.XLOOKUP(shipments[[#This Row],[Product]],products[Product], products[Cost per box])</f>
        <v>1361.3600000000001</v>
      </c>
    </row>
    <row r="2556" spans="3:10" x14ac:dyDescent="0.3">
      <c r="C2556" t="s">
        <v>8</v>
      </c>
      <c r="D2556" t="s">
        <v>39</v>
      </c>
      <c r="E2556" t="s">
        <v>24</v>
      </c>
      <c r="F2556" s="7">
        <v>44705</v>
      </c>
      <c r="G2556" s="4">
        <v>7987</v>
      </c>
      <c r="H2556">
        <v>112</v>
      </c>
      <c r="I2556" t="str">
        <f>TRIM(shipments[[#This Row],[Geography]])</f>
        <v>UK</v>
      </c>
      <c r="J2556">
        <f>shipments[[#This Row],[Boxes]]*_xlfn.XLOOKUP(shipments[[#This Row],[Product]],products[Product], products[Cost per box])</f>
        <v>1177.1199999999999</v>
      </c>
    </row>
    <row r="2557" spans="3:10" x14ac:dyDescent="0.3">
      <c r="C2557" t="s">
        <v>74</v>
      </c>
      <c r="D2557" t="s">
        <v>38</v>
      </c>
      <c r="E2557" t="s">
        <v>15</v>
      </c>
      <c r="F2557" s="7">
        <v>45056</v>
      </c>
      <c r="G2557" s="4"/>
      <c r="H2557">
        <v>354</v>
      </c>
      <c r="I2557" t="str">
        <f>TRIM(shipments[[#This Row],[Geography]])</f>
        <v>Australia</v>
      </c>
      <c r="J2557">
        <f>shipments[[#This Row],[Boxes]]*_xlfn.XLOOKUP(shipments[[#This Row],[Product]],products[Product], products[Cost per box])</f>
        <v>1362.9</v>
      </c>
    </row>
    <row r="2558" spans="3:10" x14ac:dyDescent="0.3">
      <c r="C2558" t="s">
        <v>91</v>
      </c>
      <c r="D2558" t="s">
        <v>35</v>
      </c>
      <c r="E2558" t="s">
        <v>17</v>
      </c>
      <c r="F2558" s="7">
        <v>45044</v>
      </c>
      <c r="G2558" s="4">
        <v>4494</v>
      </c>
      <c r="H2558">
        <v>628</v>
      </c>
      <c r="I2558" t="str">
        <f>TRIM(shipments[[#This Row],[Geography]])</f>
        <v>USA</v>
      </c>
      <c r="J2558">
        <f>shipments[[#This Row],[Boxes]]*_xlfn.XLOOKUP(shipments[[#This Row],[Product]],products[Product], products[Cost per box])</f>
        <v>3962.68</v>
      </c>
    </row>
    <row r="2559" spans="3:10" x14ac:dyDescent="0.3">
      <c r="C2559" t="s">
        <v>67</v>
      </c>
      <c r="D2559" t="s">
        <v>37</v>
      </c>
      <c r="E2559" t="s">
        <v>24</v>
      </c>
      <c r="F2559" s="7">
        <v>44956</v>
      </c>
      <c r="G2559" s="4">
        <v>910</v>
      </c>
      <c r="H2559">
        <v>40</v>
      </c>
      <c r="I2559" t="str">
        <f>TRIM(shipments[[#This Row],[Geography]])</f>
        <v>New Zealand</v>
      </c>
      <c r="J2559">
        <f>shipments[[#This Row],[Boxes]]*_xlfn.XLOOKUP(shipments[[#This Row],[Product]],products[Product], products[Cost per box])</f>
        <v>420.4</v>
      </c>
    </row>
    <row r="2560" spans="3:10" x14ac:dyDescent="0.3">
      <c r="C2560" t="s">
        <v>8</v>
      </c>
      <c r="D2560" t="s">
        <v>105</v>
      </c>
      <c r="E2560" t="s">
        <v>19</v>
      </c>
      <c r="F2560" s="7">
        <v>44749</v>
      </c>
      <c r="G2560" s="4">
        <v>231</v>
      </c>
      <c r="H2560">
        <v>1308</v>
      </c>
      <c r="I2560" t="str">
        <f>TRIM(shipments[[#This Row],[Geography]])</f>
        <v>Canada</v>
      </c>
      <c r="J2560">
        <f>shipments[[#This Row],[Boxes]]*_xlfn.XLOOKUP(shipments[[#This Row],[Product]],products[Product], products[Cost per box])</f>
        <v>10110.84</v>
      </c>
    </row>
    <row r="2561" spans="3:10" x14ac:dyDescent="0.3">
      <c r="C2561" t="s">
        <v>72</v>
      </c>
      <c r="D2561" t="s">
        <v>38</v>
      </c>
      <c r="E2561" t="s">
        <v>30</v>
      </c>
      <c r="F2561" s="7">
        <v>44724</v>
      </c>
      <c r="G2561" s="4">
        <v>4571</v>
      </c>
      <c r="H2561">
        <v>152</v>
      </c>
      <c r="I2561" t="str">
        <f>TRIM(shipments[[#This Row],[Geography]])</f>
        <v>Australia</v>
      </c>
      <c r="J2561">
        <f>shipments[[#This Row],[Boxes]]*_xlfn.XLOOKUP(shipments[[#This Row],[Product]],products[Product], products[Cost per box])</f>
        <v>766.08</v>
      </c>
    </row>
    <row r="2562" spans="3:10" x14ac:dyDescent="0.3">
      <c r="C2562" t="s">
        <v>94</v>
      </c>
      <c r="D2562" t="s">
        <v>38</v>
      </c>
      <c r="E2562" t="s">
        <v>23</v>
      </c>
      <c r="F2562" s="7">
        <v>45167</v>
      </c>
      <c r="G2562" s="4">
        <v>3192</v>
      </c>
      <c r="H2562">
        <v>289</v>
      </c>
      <c r="I2562" t="str">
        <f>TRIM(shipments[[#This Row],[Geography]])</f>
        <v>Australia</v>
      </c>
      <c r="J2562">
        <f>shipments[[#This Row],[Boxes]]*_xlfn.XLOOKUP(shipments[[#This Row],[Product]],products[Product], products[Cost per box])</f>
        <v>1369.8600000000001</v>
      </c>
    </row>
    <row r="2563" spans="3:10" x14ac:dyDescent="0.3">
      <c r="C2563" t="s">
        <v>64</v>
      </c>
      <c r="D2563" t="s">
        <v>113</v>
      </c>
      <c r="E2563" t="s">
        <v>33</v>
      </c>
      <c r="F2563" s="7">
        <v>44737</v>
      </c>
      <c r="G2563" s="4">
        <v>9639</v>
      </c>
      <c r="H2563">
        <v>333</v>
      </c>
      <c r="I2563" t="str">
        <f>TRIM(shipments[[#This Row],[Geography]])</f>
        <v>New Zealand</v>
      </c>
      <c r="J2563">
        <f>shipments[[#This Row],[Boxes]]*_xlfn.XLOOKUP(shipments[[#This Row],[Product]],products[Product], products[Cost per box])</f>
        <v>882.44999999999993</v>
      </c>
    </row>
    <row r="2564" spans="3:10" x14ac:dyDescent="0.3">
      <c r="C2564" t="s">
        <v>70</v>
      </c>
      <c r="D2564" t="s">
        <v>110</v>
      </c>
      <c r="E2564" t="s">
        <v>25</v>
      </c>
      <c r="F2564" s="7">
        <v>44889</v>
      </c>
      <c r="G2564" s="4">
        <v>917</v>
      </c>
      <c r="H2564">
        <v>342</v>
      </c>
      <c r="I2564" t="str">
        <f>TRIM(shipments[[#This Row],[Geography]])</f>
        <v>UK</v>
      </c>
      <c r="J2564">
        <f>shipments[[#This Row],[Boxes]]*_xlfn.XLOOKUP(shipments[[#This Row],[Product]],products[Product], products[Cost per box])</f>
        <v>2199.06</v>
      </c>
    </row>
    <row r="2565" spans="3:10" x14ac:dyDescent="0.3">
      <c r="C2565" t="s">
        <v>64</v>
      </c>
      <c r="D2565" t="s">
        <v>39</v>
      </c>
      <c r="E2565" t="s">
        <v>18</v>
      </c>
      <c r="F2565" s="7">
        <v>45022</v>
      </c>
      <c r="G2565" s="4"/>
      <c r="H2565">
        <v>1017</v>
      </c>
      <c r="I2565" t="str">
        <f>TRIM(shipments[[#This Row],[Geography]])</f>
        <v>UK</v>
      </c>
      <c r="J2565">
        <f>shipments[[#This Row],[Boxes]]*_xlfn.XLOOKUP(shipments[[#This Row],[Product]],products[Product], products[Cost per box])</f>
        <v>10108.98</v>
      </c>
    </row>
    <row r="2566" spans="3:10" x14ac:dyDescent="0.3">
      <c r="C2566" t="s">
        <v>7</v>
      </c>
      <c r="D2566" t="s">
        <v>35</v>
      </c>
      <c r="E2566" t="s">
        <v>4</v>
      </c>
      <c r="F2566" s="7">
        <v>44919</v>
      </c>
      <c r="G2566" s="4">
        <v>12005</v>
      </c>
      <c r="H2566">
        <v>61</v>
      </c>
      <c r="I2566" t="str">
        <f>TRIM(shipments[[#This Row],[Geography]])</f>
        <v>USA</v>
      </c>
      <c r="J2566">
        <f>shipments[[#This Row],[Boxes]]*_xlfn.XLOOKUP(shipments[[#This Row],[Product]],products[Product], products[Cost per box])</f>
        <v>314.15000000000003</v>
      </c>
    </row>
    <row r="2567" spans="3:10" x14ac:dyDescent="0.3">
      <c r="C2567" t="s">
        <v>10</v>
      </c>
      <c r="D2567" t="s">
        <v>35</v>
      </c>
      <c r="E2567" t="s">
        <v>33</v>
      </c>
      <c r="F2567" s="7">
        <v>44876</v>
      </c>
      <c r="G2567" s="4">
        <v>4928</v>
      </c>
      <c r="H2567">
        <v>558</v>
      </c>
      <c r="I2567" t="str">
        <f>TRIM(shipments[[#This Row],[Geography]])</f>
        <v>USA</v>
      </c>
      <c r="J2567">
        <f>shipments[[#This Row],[Boxes]]*_xlfn.XLOOKUP(shipments[[#This Row],[Product]],products[Product], products[Cost per box])</f>
        <v>1478.7</v>
      </c>
    </row>
    <row r="2568" spans="3:10" x14ac:dyDescent="0.3">
      <c r="C2568" t="s">
        <v>3</v>
      </c>
      <c r="D2568" t="s">
        <v>108</v>
      </c>
      <c r="E2568" t="s">
        <v>28</v>
      </c>
      <c r="F2568" s="7">
        <v>44705</v>
      </c>
      <c r="G2568" s="4">
        <v>3934</v>
      </c>
      <c r="H2568">
        <v>296</v>
      </c>
      <c r="I2568" t="str">
        <f>TRIM(shipments[[#This Row],[Geography]])</f>
        <v>USA</v>
      </c>
      <c r="J2568">
        <f>shipments[[#This Row],[Boxes]]*_xlfn.XLOOKUP(shipments[[#This Row],[Product]],products[Product], products[Cost per box])</f>
        <v>2495.2799999999997</v>
      </c>
    </row>
    <row r="2569" spans="3:10" x14ac:dyDescent="0.3">
      <c r="C2569" t="s">
        <v>70</v>
      </c>
      <c r="D2569" t="s">
        <v>34</v>
      </c>
      <c r="E2569" t="s">
        <v>32</v>
      </c>
      <c r="F2569" s="7">
        <v>45049</v>
      </c>
      <c r="G2569" s="4">
        <v>994</v>
      </c>
      <c r="H2569">
        <v>179</v>
      </c>
      <c r="I2569" t="str">
        <f>TRIM(shipments[[#This Row],[Geography]])</f>
        <v>India</v>
      </c>
      <c r="J2569">
        <f>shipments[[#This Row],[Boxes]]*_xlfn.XLOOKUP(shipments[[#This Row],[Product]],products[Product], products[Cost per box])</f>
        <v>594.28</v>
      </c>
    </row>
    <row r="2570" spans="3:10" x14ac:dyDescent="0.3">
      <c r="C2570" t="s">
        <v>95</v>
      </c>
      <c r="D2570" t="s">
        <v>34</v>
      </c>
      <c r="E2570" t="s">
        <v>26</v>
      </c>
      <c r="F2570" s="7">
        <v>45002</v>
      </c>
      <c r="G2570" s="4">
        <v>301</v>
      </c>
      <c r="H2570">
        <v>101</v>
      </c>
      <c r="I2570" t="str">
        <f>TRIM(shipments[[#This Row],[Geography]])</f>
        <v>India</v>
      </c>
      <c r="J2570">
        <f>shipments[[#This Row],[Boxes]]*_xlfn.XLOOKUP(shipments[[#This Row],[Product]],products[Product], products[Cost per box])</f>
        <v>1253.4100000000001</v>
      </c>
    </row>
    <row r="2571" spans="3:10" x14ac:dyDescent="0.3">
      <c r="C2571" t="s">
        <v>66</v>
      </c>
      <c r="D2571" t="s">
        <v>112</v>
      </c>
      <c r="E2571" t="s">
        <v>4</v>
      </c>
      <c r="F2571" s="7">
        <v>44911</v>
      </c>
      <c r="G2571" s="4">
        <v>1337</v>
      </c>
      <c r="H2571">
        <v>196</v>
      </c>
      <c r="I2571" t="str">
        <f>TRIM(shipments[[#This Row],[Geography]])</f>
        <v>Australia</v>
      </c>
      <c r="J2571">
        <f>shipments[[#This Row],[Boxes]]*_xlfn.XLOOKUP(shipments[[#This Row],[Product]],products[Product], products[Cost per box])</f>
        <v>1009.4000000000001</v>
      </c>
    </row>
    <row r="2572" spans="3:10" x14ac:dyDescent="0.3">
      <c r="C2572" t="s">
        <v>2</v>
      </c>
      <c r="D2572" t="s">
        <v>107</v>
      </c>
      <c r="E2572" t="s">
        <v>17</v>
      </c>
      <c r="F2572" s="7">
        <v>44895</v>
      </c>
      <c r="G2572" s="4">
        <v>5019</v>
      </c>
      <c r="H2572">
        <v>35</v>
      </c>
      <c r="I2572" t="str">
        <f>TRIM(shipments[[#This Row],[Geography]])</f>
        <v>UK</v>
      </c>
      <c r="J2572">
        <f>shipments[[#This Row],[Boxes]]*_xlfn.XLOOKUP(shipments[[#This Row],[Product]],products[Product], products[Cost per box])</f>
        <v>220.85</v>
      </c>
    </row>
    <row r="2573" spans="3:10" x14ac:dyDescent="0.3">
      <c r="C2573" t="s">
        <v>3</v>
      </c>
      <c r="D2573" t="s">
        <v>35</v>
      </c>
      <c r="E2573" t="s">
        <v>17</v>
      </c>
      <c r="F2573" s="7">
        <v>44769</v>
      </c>
      <c r="G2573" s="4">
        <v>8736</v>
      </c>
      <c r="H2573">
        <v>64</v>
      </c>
      <c r="I2573" t="str">
        <f>TRIM(shipments[[#This Row],[Geography]])</f>
        <v>USA</v>
      </c>
      <c r="J2573">
        <f>shipments[[#This Row],[Boxes]]*_xlfn.XLOOKUP(shipments[[#This Row],[Product]],products[Product], products[Cost per box])</f>
        <v>403.84</v>
      </c>
    </row>
    <row r="2574" spans="3:10" x14ac:dyDescent="0.3">
      <c r="C2574" t="s">
        <v>9</v>
      </c>
      <c r="D2574" t="s">
        <v>36</v>
      </c>
      <c r="E2574" t="s">
        <v>25</v>
      </c>
      <c r="F2574" s="7">
        <v>45167</v>
      </c>
      <c r="G2574" s="4">
        <v>4921</v>
      </c>
      <c r="H2574">
        <v>259</v>
      </c>
      <c r="I2574" t="str">
        <f>TRIM(shipments[[#This Row],[Geography]])</f>
        <v>Canada</v>
      </c>
      <c r="J2574">
        <f>shipments[[#This Row],[Boxes]]*_xlfn.XLOOKUP(shipments[[#This Row],[Product]],products[Product], products[Cost per box])</f>
        <v>1665.37</v>
      </c>
    </row>
    <row r="2575" spans="3:10" x14ac:dyDescent="0.3">
      <c r="C2575" t="s">
        <v>95</v>
      </c>
      <c r="D2575" t="s">
        <v>35</v>
      </c>
      <c r="E2575" t="s">
        <v>16</v>
      </c>
      <c r="F2575" s="7">
        <v>44944</v>
      </c>
      <c r="G2575" s="4">
        <v>1141</v>
      </c>
      <c r="H2575">
        <v>58</v>
      </c>
      <c r="I2575" t="str">
        <f>TRIM(shipments[[#This Row],[Geography]])</f>
        <v>USA</v>
      </c>
      <c r="J2575">
        <f>shipments[[#This Row],[Boxes]]*_xlfn.XLOOKUP(shipments[[#This Row],[Product]],products[Product], products[Cost per box])</f>
        <v>331.76</v>
      </c>
    </row>
    <row r="2576" spans="3:10" x14ac:dyDescent="0.3">
      <c r="C2576" t="s">
        <v>65</v>
      </c>
      <c r="D2576" t="s">
        <v>98</v>
      </c>
      <c r="E2576" t="s">
        <v>32</v>
      </c>
      <c r="F2576" s="7">
        <v>44700</v>
      </c>
      <c r="G2576" s="4">
        <v>11060</v>
      </c>
      <c r="H2576">
        <v>66</v>
      </c>
      <c r="I2576" t="str">
        <f>TRIM(shipments[[#This Row],[Geography]])</f>
        <v>UK</v>
      </c>
      <c r="J2576">
        <f>shipments[[#This Row],[Boxes]]*_xlfn.XLOOKUP(shipments[[#This Row],[Product]],products[Product], products[Cost per box])</f>
        <v>219.11999999999998</v>
      </c>
    </row>
    <row r="2577" spans="3:10" x14ac:dyDescent="0.3">
      <c r="C2577" t="s">
        <v>68</v>
      </c>
      <c r="D2577" t="s">
        <v>36</v>
      </c>
      <c r="E2577" t="s">
        <v>25</v>
      </c>
      <c r="F2577" s="7">
        <v>44937</v>
      </c>
      <c r="G2577" s="4">
        <v>2009</v>
      </c>
      <c r="H2577">
        <v>96</v>
      </c>
      <c r="I2577" t="str">
        <f>TRIM(shipments[[#This Row],[Geography]])</f>
        <v>Canada</v>
      </c>
      <c r="J2577">
        <f>shipments[[#This Row],[Boxes]]*_xlfn.XLOOKUP(shipments[[#This Row],[Product]],products[Product], products[Cost per box])</f>
        <v>617.28</v>
      </c>
    </row>
    <row r="2578" spans="3:10" x14ac:dyDescent="0.3">
      <c r="C2578" t="s">
        <v>7</v>
      </c>
      <c r="D2578" t="s">
        <v>34</v>
      </c>
      <c r="E2578" t="s">
        <v>4</v>
      </c>
      <c r="F2578" s="7">
        <v>44909</v>
      </c>
      <c r="G2578" s="4">
        <v>812</v>
      </c>
      <c r="H2578">
        <v>418</v>
      </c>
      <c r="I2578" t="str">
        <f>TRIM(shipments[[#This Row],[Geography]])</f>
        <v>India</v>
      </c>
      <c r="J2578">
        <f>shipments[[#This Row],[Boxes]]*_xlfn.XLOOKUP(shipments[[#This Row],[Product]],products[Product], products[Cost per box])</f>
        <v>2152.7000000000003</v>
      </c>
    </row>
    <row r="2579" spans="3:10" x14ac:dyDescent="0.3">
      <c r="C2579" t="s">
        <v>9</v>
      </c>
      <c r="D2579" t="s">
        <v>37</v>
      </c>
      <c r="E2579" t="s">
        <v>21</v>
      </c>
      <c r="F2579" s="7">
        <v>44801</v>
      </c>
      <c r="G2579" s="4">
        <v>6503</v>
      </c>
      <c r="H2579">
        <v>1175</v>
      </c>
      <c r="I2579" t="str">
        <f>TRIM(shipments[[#This Row],[Geography]])</f>
        <v>New Zealand</v>
      </c>
      <c r="J2579">
        <f>shipments[[#This Row],[Boxes]]*_xlfn.XLOOKUP(shipments[[#This Row],[Product]],products[Product], products[Cost per box])</f>
        <v>9658.5</v>
      </c>
    </row>
    <row r="2580" spans="3:10" x14ac:dyDescent="0.3">
      <c r="C2580" t="s">
        <v>70</v>
      </c>
      <c r="D2580" t="s">
        <v>35</v>
      </c>
      <c r="E2580" t="s">
        <v>18</v>
      </c>
      <c r="F2580" s="7">
        <v>44942</v>
      </c>
      <c r="G2580" s="4"/>
      <c r="H2580">
        <v>384</v>
      </c>
      <c r="I2580" t="str">
        <f>TRIM(shipments[[#This Row],[Geography]])</f>
        <v>USA</v>
      </c>
      <c r="J2580">
        <f>shipments[[#This Row],[Boxes]]*_xlfn.XLOOKUP(shipments[[#This Row],[Product]],products[Product], products[Cost per box])</f>
        <v>3816.96</v>
      </c>
    </row>
    <row r="2581" spans="3:10" x14ac:dyDescent="0.3">
      <c r="C2581" t="s">
        <v>74</v>
      </c>
      <c r="D2581" t="s">
        <v>35</v>
      </c>
      <c r="E2581" t="s">
        <v>24</v>
      </c>
      <c r="F2581" s="7">
        <v>44738</v>
      </c>
      <c r="G2581" s="4">
        <v>1827</v>
      </c>
      <c r="H2581">
        <v>448</v>
      </c>
      <c r="I2581" t="str">
        <f>TRIM(shipments[[#This Row],[Geography]])</f>
        <v>USA</v>
      </c>
      <c r="J2581">
        <f>shipments[[#This Row],[Boxes]]*_xlfn.XLOOKUP(shipments[[#This Row],[Product]],products[Product], products[Cost per box])</f>
        <v>4708.4799999999996</v>
      </c>
    </row>
    <row r="2582" spans="3:10" x14ac:dyDescent="0.3">
      <c r="C2582" t="s">
        <v>8</v>
      </c>
      <c r="D2582" t="s">
        <v>37</v>
      </c>
      <c r="E2582" t="s">
        <v>26</v>
      </c>
      <c r="F2582" s="7">
        <v>45000</v>
      </c>
      <c r="G2582" s="4">
        <v>4312</v>
      </c>
      <c r="H2582">
        <v>273</v>
      </c>
      <c r="I2582" t="str">
        <f>TRIM(shipments[[#This Row],[Geography]])</f>
        <v>New Zealand</v>
      </c>
      <c r="J2582">
        <f>shipments[[#This Row],[Boxes]]*_xlfn.XLOOKUP(shipments[[#This Row],[Product]],products[Product], products[Cost per box])</f>
        <v>3387.93</v>
      </c>
    </row>
    <row r="2583" spans="3:10" x14ac:dyDescent="0.3">
      <c r="C2583" t="s">
        <v>71</v>
      </c>
      <c r="D2583" t="s">
        <v>37</v>
      </c>
      <c r="E2583" t="s">
        <v>27</v>
      </c>
      <c r="F2583" s="7">
        <v>44916</v>
      </c>
      <c r="G2583" s="4"/>
      <c r="H2583">
        <v>459</v>
      </c>
      <c r="I2583" t="str">
        <f>TRIM(shipments[[#This Row],[Geography]])</f>
        <v>New Zealand</v>
      </c>
      <c r="J2583">
        <f>shipments[[#This Row],[Boxes]]*_xlfn.XLOOKUP(shipments[[#This Row],[Product]],products[Product], products[Cost per box])</f>
        <v>4392.63</v>
      </c>
    </row>
    <row r="2584" spans="3:10" x14ac:dyDescent="0.3">
      <c r="C2584" t="s">
        <v>75</v>
      </c>
      <c r="D2584" t="s">
        <v>36</v>
      </c>
      <c r="E2584" t="s">
        <v>4</v>
      </c>
      <c r="F2584" s="7">
        <v>45036</v>
      </c>
      <c r="G2584" s="4">
        <v>1897</v>
      </c>
      <c r="H2584">
        <v>684</v>
      </c>
      <c r="I2584" t="str">
        <f>TRIM(shipments[[#This Row],[Geography]])</f>
        <v>Canada</v>
      </c>
      <c r="J2584">
        <f>shipments[[#This Row],[Boxes]]*_xlfn.XLOOKUP(shipments[[#This Row],[Product]],products[Product], products[Cost per box])</f>
        <v>3522.6000000000004</v>
      </c>
    </row>
    <row r="2585" spans="3:10" x14ac:dyDescent="0.3">
      <c r="C2585" t="s">
        <v>66</v>
      </c>
      <c r="D2585" t="s">
        <v>38</v>
      </c>
      <c r="E2585" t="s">
        <v>21</v>
      </c>
      <c r="F2585" s="7">
        <v>44960</v>
      </c>
      <c r="G2585" s="4">
        <v>994</v>
      </c>
      <c r="H2585">
        <v>533</v>
      </c>
      <c r="I2585" t="str">
        <f>TRIM(shipments[[#This Row],[Geography]])</f>
        <v>Australia</v>
      </c>
      <c r="J2585">
        <f>shipments[[#This Row],[Boxes]]*_xlfn.XLOOKUP(shipments[[#This Row],[Product]],products[Product], products[Cost per box])</f>
        <v>4381.26</v>
      </c>
    </row>
    <row r="2586" spans="3:10" x14ac:dyDescent="0.3">
      <c r="C2586" t="s">
        <v>8</v>
      </c>
      <c r="D2586" t="s">
        <v>107</v>
      </c>
      <c r="E2586" t="s">
        <v>29</v>
      </c>
      <c r="F2586" s="7">
        <v>44757</v>
      </c>
      <c r="G2586" s="4">
        <v>9058</v>
      </c>
      <c r="H2586">
        <v>39</v>
      </c>
      <c r="I2586" t="str">
        <f>TRIM(shipments[[#This Row],[Geography]])</f>
        <v>UK</v>
      </c>
      <c r="J2586">
        <f>shipments[[#This Row],[Boxes]]*_xlfn.XLOOKUP(shipments[[#This Row],[Product]],products[Product], products[Cost per box])</f>
        <v>265.2</v>
      </c>
    </row>
    <row r="2587" spans="3:10" x14ac:dyDescent="0.3">
      <c r="C2587" t="s">
        <v>72</v>
      </c>
      <c r="D2587" t="s">
        <v>38</v>
      </c>
      <c r="E2587" t="s">
        <v>23</v>
      </c>
      <c r="F2587" s="7">
        <v>45145</v>
      </c>
      <c r="G2587" s="4">
        <v>1659</v>
      </c>
      <c r="H2587">
        <v>67</v>
      </c>
      <c r="I2587" t="str">
        <f>TRIM(shipments[[#This Row],[Geography]])</f>
        <v>Australia</v>
      </c>
      <c r="J2587">
        <f>shipments[[#This Row],[Boxes]]*_xlfn.XLOOKUP(shipments[[#This Row],[Product]],products[Product], products[Cost per box])</f>
        <v>317.58000000000004</v>
      </c>
    </row>
    <row r="2588" spans="3:10" x14ac:dyDescent="0.3">
      <c r="C2588" t="s">
        <v>10</v>
      </c>
      <c r="D2588" t="s">
        <v>110</v>
      </c>
      <c r="E2588" t="s">
        <v>28</v>
      </c>
      <c r="F2588" s="7">
        <v>44846</v>
      </c>
      <c r="G2588" s="4">
        <v>4298</v>
      </c>
      <c r="H2588">
        <v>8</v>
      </c>
      <c r="I2588" t="str">
        <f>TRIM(shipments[[#This Row],[Geography]])</f>
        <v>UK</v>
      </c>
      <c r="J2588">
        <f>shipments[[#This Row],[Boxes]]*_xlfn.XLOOKUP(shipments[[#This Row],[Product]],products[Product], products[Cost per box])</f>
        <v>67.44</v>
      </c>
    </row>
    <row r="2589" spans="3:10" x14ac:dyDescent="0.3">
      <c r="C2589" t="s">
        <v>70</v>
      </c>
      <c r="D2589" t="s">
        <v>106</v>
      </c>
      <c r="E2589" t="s">
        <v>20</v>
      </c>
      <c r="F2589" s="7">
        <v>44863</v>
      </c>
      <c r="G2589" s="4">
        <v>6167</v>
      </c>
      <c r="H2589">
        <v>279</v>
      </c>
      <c r="I2589" t="str">
        <f>TRIM(shipments[[#This Row],[Geography]])</f>
        <v>USA</v>
      </c>
      <c r="J2589">
        <f>shipments[[#This Row],[Boxes]]*_xlfn.XLOOKUP(shipments[[#This Row],[Product]],products[Product], products[Cost per box])</f>
        <v>1026.72</v>
      </c>
    </row>
    <row r="2590" spans="3:10" x14ac:dyDescent="0.3">
      <c r="C2590" t="s">
        <v>74</v>
      </c>
      <c r="D2590" t="s">
        <v>106</v>
      </c>
      <c r="E2590" t="s">
        <v>24</v>
      </c>
      <c r="F2590" s="7">
        <v>44889</v>
      </c>
      <c r="G2590" s="4">
        <v>1113</v>
      </c>
      <c r="H2590">
        <v>542</v>
      </c>
      <c r="I2590" t="str">
        <f>TRIM(shipments[[#This Row],[Geography]])</f>
        <v>USA</v>
      </c>
      <c r="J2590">
        <f>shipments[[#This Row],[Boxes]]*_xlfn.XLOOKUP(shipments[[#This Row],[Product]],products[Product], products[Cost per box])</f>
        <v>5696.42</v>
      </c>
    </row>
    <row r="2591" spans="3:10" x14ac:dyDescent="0.3">
      <c r="C2591" t="s">
        <v>71</v>
      </c>
      <c r="D2591" t="s">
        <v>34</v>
      </c>
      <c r="E2591" t="s">
        <v>18</v>
      </c>
      <c r="F2591" s="7">
        <v>45058</v>
      </c>
      <c r="G2591" s="4">
        <v>238</v>
      </c>
      <c r="H2591">
        <v>12</v>
      </c>
      <c r="I2591" t="str">
        <f>TRIM(shipments[[#This Row],[Geography]])</f>
        <v>India</v>
      </c>
      <c r="J2591">
        <f>shipments[[#This Row],[Boxes]]*_xlfn.XLOOKUP(shipments[[#This Row],[Product]],products[Product], products[Cost per box])</f>
        <v>119.28</v>
      </c>
    </row>
    <row r="2592" spans="3:10" x14ac:dyDescent="0.3">
      <c r="C2592" t="s">
        <v>8</v>
      </c>
      <c r="D2592" t="s">
        <v>34</v>
      </c>
      <c r="E2592" t="s">
        <v>20</v>
      </c>
      <c r="F2592" s="7">
        <v>45169</v>
      </c>
      <c r="G2592" s="4">
        <v>5054</v>
      </c>
      <c r="H2592">
        <v>332</v>
      </c>
      <c r="I2592" t="str">
        <f>TRIM(shipments[[#This Row],[Geography]])</f>
        <v>India</v>
      </c>
      <c r="J2592">
        <f>shipments[[#This Row],[Boxes]]*_xlfn.XLOOKUP(shipments[[#This Row],[Product]],products[Product], products[Cost per box])</f>
        <v>1221.76</v>
      </c>
    </row>
    <row r="2593" spans="3:10" x14ac:dyDescent="0.3">
      <c r="C2593" t="s">
        <v>92</v>
      </c>
      <c r="D2593" t="s">
        <v>36</v>
      </c>
      <c r="E2593" t="s">
        <v>15</v>
      </c>
      <c r="F2593" s="7">
        <v>45169</v>
      </c>
      <c r="G2593" s="4">
        <v>3745</v>
      </c>
      <c r="H2593">
        <v>1225</v>
      </c>
      <c r="I2593" t="str">
        <f>TRIM(shipments[[#This Row],[Geography]])</f>
        <v>Canada</v>
      </c>
      <c r="J2593">
        <f>shipments[[#This Row],[Boxes]]*_xlfn.XLOOKUP(shipments[[#This Row],[Product]],products[Product], products[Cost per box])</f>
        <v>4716.25</v>
      </c>
    </row>
    <row r="2594" spans="3:10" x14ac:dyDescent="0.3">
      <c r="C2594" t="s">
        <v>69</v>
      </c>
      <c r="D2594" t="s">
        <v>107</v>
      </c>
      <c r="E2594" t="s">
        <v>31</v>
      </c>
      <c r="F2594" s="7">
        <v>44916</v>
      </c>
      <c r="G2594" s="4">
        <v>3325</v>
      </c>
      <c r="H2594">
        <v>197</v>
      </c>
      <c r="I2594" t="str">
        <f>TRIM(shipments[[#This Row],[Geography]])</f>
        <v>UK</v>
      </c>
      <c r="J2594">
        <f>shipments[[#This Row],[Boxes]]*_xlfn.XLOOKUP(shipments[[#This Row],[Product]],products[Product], products[Cost per box])</f>
        <v>543.71999999999991</v>
      </c>
    </row>
    <row r="2595" spans="3:10" x14ac:dyDescent="0.3">
      <c r="C2595" t="s">
        <v>67</v>
      </c>
      <c r="D2595" t="s">
        <v>35</v>
      </c>
      <c r="E2595" t="s">
        <v>19</v>
      </c>
      <c r="F2595" s="7">
        <v>45040</v>
      </c>
      <c r="G2595" s="4">
        <v>728</v>
      </c>
      <c r="H2595">
        <v>389</v>
      </c>
      <c r="I2595" t="str">
        <f>TRIM(shipments[[#This Row],[Geography]])</f>
        <v>USA</v>
      </c>
      <c r="J2595">
        <f>shipments[[#This Row],[Boxes]]*_xlfn.XLOOKUP(shipments[[#This Row],[Product]],products[Product], products[Cost per box])</f>
        <v>3006.9700000000003</v>
      </c>
    </row>
    <row r="2596" spans="3:10" x14ac:dyDescent="0.3">
      <c r="C2596" t="s">
        <v>71</v>
      </c>
      <c r="D2596" t="s">
        <v>36</v>
      </c>
      <c r="E2596" t="s">
        <v>26</v>
      </c>
      <c r="F2596" s="7">
        <v>44692</v>
      </c>
      <c r="G2596" s="4">
        <v>3745</v>
      </c>
      <c r="H2596">
        <v>284</v>
      </c>
      <c r="I2596" t="str">
        <f>TRIM(shipments[[#This Row],[Geography]])</f>
        <v>Canada</v>
      </c>
      <c r="J2596">
        <f>shipments[[#This Row],[Boxes]]*_xlfn.XLOOKUP(shipments[[#This Row],[Product]],products[Product], products[Cost per box])</f>
        <v>3524.44</v>
      </c>
    </row>
    <row r="2597" spans="3:10" x14ac:dyDescent="0.3">
      <c r="C2597" t="s">
        <v>73</v>
      </c>
      <c r="D2597" t="s">
        <v>34</v>
      </c>
      <c r="E2597" t="s">
        <v>31</v>
      </c>
      <c r="F2597" s="7">
        <v>45119</v>
      </c>
      <c r="G2597" s="4">
        <v>1484</v>
      </c>
      <c r="H2597">
        <v>1160</v>
      </c>
      <c r="I2597" t="str">
        <f>TRIM(shipments[[#This Row],[Geography]])</f>
        <v>India</v>
      </c>
      <c r="J2597">
        <f>shipments[[#This Row],[Boxes]]*_xlfn.XLOOKUP(shipments[[#This Row],[Product]],products[Product], products[Cost per box])</f>
        <v>3201.6</v>
      </c>
    </row>
    <row r="2598" spans="3:10" x14ac:dyDescent="0.3">
      <c r="C2598" t="s">
        <v>5</v>
      </c>
      <c r="D2598" t="s">
        <v>36</v>
      </c>
      <c r="E2598" t="s">
        <v>19</v>
      </c>
      <c r="F2598" s="7">
        <v>45103</v>
      </c>
      <c r="G2598" s="4">
        <v>3843</v>
      </c>
      <c r="H2598">
        <v>321</v>
      </c>
      <c r="I2598" t="str">
        <f>TRIM(shipments[[#This Row],[Geography]])</f>
        <v>Canada</v>
      </c>
      <c r="J2598">
        <f>shipments[[#This Row],[Boxes]]*_xlfn.XLOOKUP(shipments[[#This Row],[Product]],products[Product], products[Cost per box])</f>
        <v>2481.33</v>
      </c>
    </row>
    <row r="2599" spans="3:10" x14ac:dyDescent="0.3">
      <c r="C2599" t="s">
        <v>65</v>
      </c>
      <c r="D2599" t="s">
        <v>35</v>
      </c>
      <c r="E2599" t="s">
        <v>16</v>
      </c>
      <c r="F2599" s="7">
        <v>44985</v>
      </c>
      <c r="G2599" s="4">
        <v>2660</v>
      </c>
      <c r="H2599">
        <v>827</v>
      </c>
      <c r="I2599" t="str">
        <f>TRIM(shipments[[#This Row],[Geography]])</f>
        <v>USA</v>
      </c>
      <c r="J2599">
        <f>shipments[[#This Row],[Boxes]]*_xlfn.XLOOKUP(shipments[[#This Row],[Product]],products[Product], products[Cost per box])</f>
        <v>4730.4399999999996</v>
      </c>
    </row>
    <row r="2600" spans="3:10" x14ac:dyDescent="0.3">
      <c r="C2600" t="s">
        <v>70</v>
      </c>
      <c r="D2600" t="s">
        <v>109</v>
      </c>
      <c r="E2600" t="s">
        <v>23</v>
      </c>
      <c r="F2600" s="7">
        <v>44808</v>
      </c>
      <c r="G2600" s="4">
        <v>3129</v>
      </c>
      <c r="H2600">
        <v>106</v>
      </c>
      <c r="I2600" t="str">
        <f>TRIM(shipments[[#This Row],[Geography]])</f>
        <v>India</v>
      </c>
      <c r="J2600">
        <f>shipments[[#This Row],[Boxes]]*_xlfn.XLOOKUP(shipments[[#This Row],[Product]],products[Product], products[Cost per box])</f>
        <v>502.44</v>
      </c>
    </row>
    <row r="2601" spans="3:10" x14ac:dyDescent="0.3">
      <c r="C2601" t="s">
        <v>5</v>
      </c>
      <c r="D2601" t="s">
        <v>100</v>
      </c>
      <c r="E2601" t="s">
        <v>26</v>
      </c>
      <c r="F2601" s="7">
        <v>44912</v>
      </c>
      <c r="G2601" s="4">
        <v>2107</v>
      </c>
      <c r="H2601">
        <v>168</v>
      </c>
      <c r="I2601" t="str">
        <f>TRIM(shipments[[#This Row],[Geography]])</f>
        <v>India</v>
      </c>
      <c r="J2601">
        <f>shipments[[#This Row],[Boxes]]*_xlfn.XLOOKUP(shipments[[#This Row],[Product]],products[Product], products[Cost per box])</f>
        <v>2084.88</v>
      </c>
    </row>
    <row r="2602" spans="3:10" x14ac:dyDescent="0.3">
      <c r="C2602" t="s">
        <v>64</v>
      </c>
      <c r="D2602" t="s">
        <v>39</v>
      </c>
      <c r="E2602" t="s">
        <v>14</v>
      </c>
      <c r="F2602" s="7">
        <v>44698</v>
      </c>
      <c r="G2602" s="4">
        <v>35</v>
      </c>
      <c r="H2602">
        <v>209</v>
      </c>
      <c r="I2602" t="str">
        <f>TRIM(shipments[[#This Row],[Geography]])</f>
        <v>UK</v>
      </c>
      <c r="J2602">
        <f>shipments[[#This Row],[Boxes]]*_xlfn.XLOOKUP(shipments[[#This Row],[Product]],products[Product], products[Cost per box])</f>
        <v>1563.3200000000002</v>
      </c>
    </row>
    <row r="2603" spans="3:10" x14ac:dyDescent="0.3">
      <c r="C2603" t="s">
        <v>65</v>
      </c>
      <c r="D2603" t="s">
        <v>36</v>
      </c>
      <c r="E2603" t="s">
        <v>21</v>
      </c>
      <c r="F2603" s="7">
        <v>44757</v>
      </c>
      <c r="G2603" s="4">
        <v>2254</v>
      </c>
      <c r="H2603">
        <v>402</v>
      </c>
      <c r="I2603" t="str">
        <f>TRIM(shipments[[#This Row],[Geography]])</f>
        <v>Canada</v>
      </c>
      <c r="J2603">
        <f>shipments[[#This Row],[Boxes]]*_xlfn.XLOOKUP(shipments[[#This Row],[Product]],products[Product], products[Cost per box])</f>
        <v>3304.44</v>
      </c>
    </row>
    <row r="2604" spans="3:10" x14ac:dyDescent="0.3">
      <c r="C2604" t="s">
        <v>75</v>
      </c>
      <c r="D2604" t="s">
        <v>38</v>
      </c>
      <c r="E2604" t="s">
        <v>27</v>
      </c>
      <c r="F2604" s="7">
        <v>45012</v>
      </c>
      <c r="G2604" s="4">
        <v>6139</v>
      </c>
      <c r="H2604">
        <v>205</v>
      </c>
      <c r="I2604" t="str">
        <f>TRIM(shipments[[#This Row],[Geography]])</f>
        <v>Australia</v>
      </c>
      <c r="J2604">
        <f>shipments[[#This Row],[Boxes]]*_xlfn.XLOOKUP(shipments[[#This Row],[Product]],products[Product], products[Cost per box])</f>
        <v>1961.8500000000001</v>
      </c>
    </row>
    <row r="2605" spans="3:10" x14ac:dyDescent="0.3">
      <c r="C2605" t="s">
        <v>64</v>
      </c>
      <c r="D2605" t="s">
        <v>98</v>
      </c>
      <c r="E2605" t="s">
        <v>30</v>
      </c>
      <c r="F2605" s="7">
        <v>44883</v>
      </c>
      <c r="G2605" s="4">
        <v>1736</v>
      </c>
      <c r="H2605">
        <v>240</v>
      </c>
      <c r="I2605" t="str">
        <f>TRIM(shipments[[#This Row],[Geography]])</f>
        <v>UK</v>
      </c>
      <c r="J2605">
        <f>shipments[[#This Row],[Boxes]]*_xlfn.XLOOKUP(shipments[[#This Row],[Product]],products[Product], products[Cost per box])</f>
        <v>1209.5999999999999</v>
      </c>
    </row>
    <row r="2606" spans="3:10" x14ac:dyDescent="0.3">
      <c r="C2606" t="s">
        <v>8</v>
      </c>
      <c r="D2606" t="s">
        <v>38</v>
      </c>
      <c r="E2606" t="s">
        <v>20</v>
      </c>
      <c r="F2606" s="7">
        <v>44991</v>
      </c>
      <c r="G2606" s="4">
        <v>6160</v>
      </c>
      <c r="H2606">
        <v>1069</v>
      </c>
      <c r="I2606" t="str">
        <f>TRIM(shipments[[#This Row],[Geography]])</f>
        <v>Australia</v>
      </c>
      <c r="J2606">
        <f>shipments[[#This Row],[Boxes]]*_xlfn.XLOOKUP(shipments[[#This Row],[Product]],products[Product], products[Cost per box])</f>
        <v>3933.92</v>
      </c>
    </row>
    <row r="2607" spans="3:10" x14ac:dyDescent="0.3">
      <c r="C2607" t="s">
        <v>9</v>
      </c>
      <c r="D2607" t="s">
        <v>34</v>
      </c>
      <c r="E2607" t="s">
        <v>21</v>
      </c>
      <c r="F2607" s="7">
        <v>44875</v>
      </c>
      <c r="G2607" s="4">
        <v>8218</v>
      </c>
      <c r="H2607">
        <v>300</v>
      </c>
      <c r="I2607" t="str">
        <f>TRIM(shipments[[#This Row],[Geography]])</f>
        <v>India</v>
      </c>
      <c r="J2607">
        <f>shipments[[#This Row],[Boxes]]*_xlfn.XLOOKUP(shipments[[#This Row],[Product]],products[Product], products[Cost per box])</f>
        <v>2466</v>
      </c>
    </row>
    <row r="2608" spans="3:10" x14ac:dyDescent="0.3">
      <c r="C2608" t="s">
        <v>65</v>
      </c>
      <c r="D2608" t="s">
        <v>38</v>
      </c>
      <c r="E2608" t="s">
        <v>24</v>
      </c>
      <c r="F2608" s="7">
        <v>44930</v>
      </c>
      <c r="G2608" s="4">
        <v>15666</v>
      </c>
      <c r="H2608">
        <v>360</v>
      </c>
      <c r="I2608" t="str">
        <f>TRIM(shipments[[#This Row],[Geography]])</f>
        <v>Australia</v>
      </c>
      <c r="J2608">
        <f>shipments[[#This Row],[Boxes]]*_xlfn.XLOOKUP(shipments[[#This Row],[Product]],products[Product], products[Cost per box])</f>
        <v>3783.6</v>
      </c>
    </row>
    <row r="2609" spans="3:10" x14ac:dyDescent="0.3">
      <c r="C2609" t="s">
        <v>73</v>
      </c>
      <c r="D2609" t="s">
        <v>107</v>
      </c>
      <c r="E2609" t="s">
        <v>13</v>
      </c>
      <c r="F2609" s="7">
        <v>44863</v>
      </c>
      <c r="G2609" s="4">
        <v>9702</v>
      </c>
      <c r="H2609">
        <v>267</v>
      </c>
      <c r="I2609" t="str">
        <f>TRIM(shipments[[#This Row],[Geography]])</f>
        <v>UK</v>
      </c>
      <c r="J2609">
        <f>shipments[[#This Row],[Boxes]]*_xlfn.XLOOKUP(shipments[[#This Row],[Product]],products[Product], products[Cost per box])</f>
        <v>1404.4199999999998</v>
      </c>
    </row>
    <row r="2610" spans="3:10" x14ac:dyDescent="0.3">
      <c r="C2610" t="s">
        <v>5</v>
      </c>
      <c r="D2610" t="s">
        <v>113</v>
      </c>
      <c r="E2610" t="s">
        <v>22</v>
      </c>
      <c r="F2610" s="7">
        <v>44685</v>
      </c>
      <c r="G2610" s="4">
        <v>8050</v>
      </c>
      <c r="H2610">
        <v>508</v>
      </c>
      <c r="I2610" t="str">
        <f>TRIM(shipments[[#This Row],[Geography]])</f>
        <v>New Zealand</v>
      </c>
      <c r="J2610">
        <f>shipments[[#This Row],[Boxes]]*_xlfn.XLOOKUP(shipments[[#This Row],[Product]],products[Product], products[Cost per box])</f>
        <v>5196.84</v>
      </c>
    </row>
    <row r="2611" spans="3:10" x14ac:dyDescent="0.3">
      <c r="C2611" t="s">
        <v>71</v>
      </c>
      <c r="D2611" t="s">
        <v>37</v>
      </c>
      <c r="E2611" t="s">
        <v>27</v>
      </c>
      <c r="F2611" s="7">
        <v>45058</v>
      </c>
      <c r="G2611" s="4">
        <v>2877</v>
      </c>
      <c r="H2611">
        <v>439</v>
      </c>
      <c r="I2611" t="str">
        <f>TRIM(shipments[[#This Row],[Geography]])</f>
        <v>New Zealand</v>
      </c>
      <c r="J2611">
        <f>shipments[[#This Row],[Boxes]]*_xlfn.XLOOKUP(shipments[[#This Row],[Product]],products[Product], products[Cost per box])</f>
        <v>4201.2300000000005</v>
      </c>
    </row>
    <row r="2612" spans="3:10" x14ac:dyDescent="0.3">
      <c r="C2612" t="s">
        <v>5</v>
      </c>
      <c r="D2612" t="s">
        <v>37</v>
      </c>
      <c r="E2612" t="s">
        <v>31</v>
      </c>
      <c r="F2612" s="7">
        <v>44806</v>
      </c>
      <c r="G2612" s="4">
        <v>13818</v>
      </c>
      <c r="H2612">
        <v>254</v>
      </c>
      <c r="I2612" t="str">
        <f>TRIM(shipments[[#This Row],[Geography]])</f>
        <v>New Zealand</v>
      </c>
      <c r="J2612">
        <f>shipments[[#This Row],[Boxes]]*_xlfn.XLOOKUP(shipments[[#This Row],[Product]],products[Product], products[Cost per box])</f>
        <v>701.04</v>
      </c>
    </row>
    <row r="2613" spans="3:10" x14ac:dyDescent="0.3">
      <c r="C2613" t="s">
        <v>66</v>
      </c>
      <c r="D2613" t="s">
        <v>98</v>
      </c>
      <c r="E2613" t="s">
        <v>29</v>
      </c>
      <c r="F2613" s="7">
        <v>44839</v>
      </c>
      <c r="G2613" s="4">
        <v>1813</v>
      </c>
      <c r="H2613">
        <v>424</v>
      </c>
      <c r="I2613" t="str">
        <f>TRIM(shipments[[#This Row],[Geography]])</f>
        <v>UK</v>
      </c>
      <c r="J2613">
        <f>shipments[[#This Row],[Boxes]]*_xlfn.XLOOKUP(shipments[[#This Row],[Product]],products[Product], products[Cost per box])</f>
        <v>2883.2</v>
      </c>
    </row>
    <row r="2614" spans="3:10" x14ac:dyDescent="0.3">
      <c r="C2614" t="s">
        <v>66</v>
      </c>
      <c r="D2614" t="s">
        <v>107</v>
      </c>
      <c r="E2614" t="s">
        <v>29</v>
      </c>
      <c r="F2614" s="7">
        <v>44790</v>
      </c>
      <c r="G2614" s="4">
        <v>2961</v>
      </c>
      <c r="H2614">
        <v>482</v>
      </c>
      <c r="I2614" t="str">
        <f>TRIM(shipments[[#This Row],[Geography]])</f>
        <v>UK</v>
      </c>
      <c r="J2614">
        <f>shipments[[#This Row],[Boxes]]*_xlfn.XLOOKUP(shipments[[#This Row],[Product]],products[Product], products[Cost per box])</f>
        <v>3277.6</v>
      </c>
    </row>
    <row r="2615" spans="3:10" x14ac:dyDescent="0.3">
      <c r="C2615" t="s">
        <v>94</v>
      </c>
      <c r="D2615" t="s">
        <v>34</v>
      </c>
      <c r="E2615" t="s">
        <v>17</v>
      </c>
      <c r="F2615" s="7">
        <v>45040</v>
      </c>
      <c r="G2615" s="4">
        <v>1498</v>
      </c>
      <c r="H2615">
        <v>716</v>
      </c>
      <c r="I2615" t="str">
        <f>TRIM(shipments[[#This Row],[Geography]])</f>
        <v>India</v>
      </c>
      <c r="J2615">
        <f>shipments[[#This Row],[Boxes]]*_xlfn.XLOOKUP(shipments[[#This Row],[Product]],products[Product], products[Cost per box])</f>
        <v>4517.96</v>
      </c>
    </row>
    <row r="2616" spans="3:10" x14ac:dyDescent="0.3">
      <c r="C2616" t="s">
        <v>8</v>
      </c>
      <c r="D2616" t="s">
        <v>39</v>
      </c>
      <c r="E2616" t="s">
        <v>24</v>
      </c>
      <c r="F2616" s="7">
        <v>45071</v>
      </c>
      <c r="G2616" s="4">
        <v>22358</v>
      </c>
      <c r="H2616">
        <v>137</v>
      </c>
      <c r="I2616" t="str">
        <f>TRIM(shipments[[#This Row],[Geography]])</f>
        <v>UK</v>
      </c>
      <c r="J2616">
        <f>shipments[[#This Row],[Boxes]]*_xlfn.XLOOKUP(shipments[[#This Row],[Product]],products[Product], products[Cost per box])</f>
        <v>1439.87</v>
      </c>
    </row>
    <row r="2617" spans="3:10" x14ac:dyDescent="0.3">
      <c r="C2617" t="s">
        <v>73</v>
      </c>
      <c r="D2617" t="s">
        <v>38</v>
      </c>
      <c r="E2617" t="s">
        <v>33</v>
      </c>
      <c r="F2617" s="7">
        <v>45040</v>
      </c>
      <c r="G2617" s="4">
        <v>259</v>
      </c>
      <c r="H2617">
        <v>782</v>
      </c>
      <c r="I2617" t="str">
        <f>TRIM(shipments[[#This Row],[Geography]])</f>
        <v>Australia</v>
      </c>
      <c r="J2617">
        <f>shipments[[#This Row],[Boxes]]*_xlfn.XLOOKUP(shipments[[#This Row],[Product]],products[Product], products[Cost per box])</f>
        <v>2072.2999999999997</v>
      </c>
    </row>
    <row r="2618" spans="3:10" x14ac:dyDescent="0.3">
      <c r="C2618" t="s">
        <v>72</v>
      </c>
      <c r="D2618" t="s">
        <v>108</v>
      </c>
      <c r="E2618" t="s">
        <v>16</v>
      </c>
      <c r="F2618" s="7">
        <v>44693</v>
      </c>
      <c r="G2618" s="4">
        <v>5313</v>
      </c>
      <c r="H2618">
        <v>629</v>
      </c>
      <c r="I2618" t="str">
        <f>TRIM(shipments[[#This Row],[Geography]])</f>
        <v>USA</v>
      </c>
      <c r="J2618">
        <f>shipments[[#This Row],[Boxes]]*_xlfn.XLOOKUP(shipments[[#This Row],[Product]],products[Product], products[Cost per box])</f>
        <v>3597.8799999999997</v>
      </c>
    </row>
    <row r="2619" spans="3:10" x14ac:dyDescent="0.3">
      <c r="C2619" t="s">
        <v>9</v>
      </c>
      <c r="D2619" t="s">
        <v>37</v>
      </c>
      <c r="E2619" t="s">
        <v>22</v>
      </c>
      <c r="F2619" s="7">
        <v>45007</v>
      </c>
      <c r="G2619" s="4">
        <v>7539</v>
      </c>
      <c r="H2619">
        <v>317</v>
      </c>
      <c r="I2619" t="str">
        <f>TRIM(shipments[[#This Row],[Geography]])</f>
        <v>New Zealand</v>
      </c>
      <c r="J2619">
        <f>shipments[[#This Row],[Boxes]]*_xlfn.XLOOKUP(shipments[[#This Row],[Product]],products[Product], products[Cost per box])</f>
        <v>3242.9100000000003</v>
      </c>
    </row>
    <row r="2620" spans="3:10" x14ac:dyDescent="0.3">
      <c r="C2620" t="s">
        <v>67</v>
      </c>
      <c r="D2620" t="s">
        <v>111</v>
      </c>
      <c r="E2620" t="s">
        <v>31</v>
      </c>
      <c r="F2620" s="7">
        <v>44836</v>
      </c>
      <c r="G2620" s="4">
        <v>12299</v>
      </c>
      <c r="H2620">
        <v>791</v>
      </c>
      <c r="I2620" t="str">
        <f>TRIM(shipments[[#This Row],[Geography]])</f>
        <v>New Zealand</v>
      </c>
      <c r="J2620">
        <f>shipments[[#This Row],[Boxes]]*_xlfn.XLOOKUP(shipments[[#This Row],[Product]],products[Product], products[Cost per box])</f>
        <v>2183.16</v>
      </c>
    </row>
    <row r="2621" spans="3:10" x14ac:dyDescent="0.3">
      <c r="C2621" t="s">
        <v>92</v>
      </c>
      <c r="D2621" t="s">
        <v>39</v>
      </c>
      <c r="E2621" t="s">
        <v>18</v>
      </c>
      <c r="F2621" s="7">
        <v>45014</v>
      </c>
      <c r="G2621" s="4">
        <v>1204</v>
      </c>
      <c r="H2621">
        <v>459</v>
      </c>
      <c r="I2621" t="str">
        <f>TRIM(shipments[[#This Row],[Geography]])</f>
        <v>UK</v>
      </c>
      <c r="J2621">
        <f>shipments[[#This Row],[Boxes]]*_xlfn.XLOOKUP(shipments[[#This Row],[Product]],products[Product], products[Cost per box])</f>
        <v>4562.46</v>
      </c>
    </row>
    <row r="2622" spans="3:10" x14ac:dyDescent="0.3">
      <c r="C2622" t="s">
        <v>2</v>
      </c>
      <c r="D2622" t="s">
        <v>38</v>
      </c>
      <c r="E2622" t="s">
        <v>17</v>
      </c>
      <c r="F2622" s="7">
        <v>44736</v>
      </c>
      <c r="G2622" s="4">
        <v>12054</v>
      </c>
      <c r="H2622">
        <v>86</v>
      </c>
      <c r="I2622" t="str">
        <f>TRIM(shipments[[#This Row],[Geography]])</f>
        <v>Australia</v>
      </c>
      <c r="J2622">
        <f>shipments[[#This Row],[Boxes]]*_xlfn.XLOOKUP(shipments[[#This Row],[Product]],products[Product], products[Cost per box])</f>
        <v>542.66</v>
      </c>
    </row>
    <row r="2623" spans="3:10" x14ac:dyDescent="0.3">
      <c r="C2623" t="s">
        <v>7</v>
      </c>
      <c r="D2623" t="s">
        <v>36</v>
      </c>
      <c r="E2623" t="s">
        <v>21</v>
      </c>
      <c r="F2623" s="7">
        <v>44928</v>
      </c>
      <c r="G2623" s="4">
        <v>8855</v>
      </c>
      <c r="H2623">
        <v>868</v>
      </c>
      <c r="I2623" t="str">
        <f>TRIM(shipments[[#This Row],[Geography]])</f>
        <v>Canada</v>
      </c>
      <c r="J2623">
        <f>shipments[[#This Row],[Boxes]]*_xlfn.XLOOKUP(shipments[[#This Row],[Product]],products[Product], products[Cost per box])</f>
        <v>7134.9600000000009</v>
      </c>
    </row>
    <row r="2624" spans="3:10" x14ac:dyDescent="0.3">
      <c r="C2624" t="s">
        <v>2</v>
      </c>
      <c r="D2624" t="s">
        <v>110</v>
      </c>
      <c r="E2624" t="s">
        <v>19</v>
      </c>
      <c r="F2624" s="7">
        <v>44819</v>
      </c>
      <c r="G2624" s="4">
        <v>672</v>
      </c>
      <c r="H2624">
        <v>859</v>
      </c>
      <c r="I2624" t="str">
        <f>TRIM(shipments[[#This Row],[Geography]])</f>
        <v>UK</v>
      </c>
      <c r="J2624">
        <f>shipments[[#This Row],[Boxes]]*_xlfn.XLOOKUP(shipments[[#This Row],[Product]],products[Product], products[Cost per box])</f>
        <v>6640.0700000000006</v>
      </c>
    </row>
    <row r="2625" spans="3:10" x14ac:dyDescent="0.3">
      <c r="C2625" t="s">
        <v>2</v>
      </c>
      <c r="D2625" t="s">
        <v>39</v>
      </c>
      <c r="E2625" t="s">
        <v>17</v>
      </c>
      <c r="F2625" s="7">
        <v>45009</v>
      </c>
      <c r="G2625" s="4">
        <v>1785</v>
      </c>
      <c r="H2625">
        <v>222</v>
      </c>
      <c r="I2625" t="str">
        <f>TRIM(shipments[[#This Row],[Geography]])</f>
        <v>UK</v>
      </c>
      <c r="J2625">
        <f>shipments[[#This Row],[Boxes]]*_xlfn.XLOOKUP(shipments[[#This Row],[Product]],products[Product], products[Cost per box])</f>
        <v>1400.82</v>
      </c>
    </row>
    <row r="2626" spans="3:10" x14ac:dyDescent="0.3">
      <c r="C2626" t="s">
        <v>65</v>
      </c>
      <c r="D2626" t="s">
        <v>38</v>
      </c>
      <c r="E2626" t="s">
        <v>14</v>
      </c>
      <c r="F2626" s="7">
        <v>45085</v>
      </c>
      <c r="G2626" s="4">
        <v>11494</v>
      </c>
      <c r="H2626">
        <v>158</v>
      </c>
      <c r="I2626" t="str">
        <f>TRIM(shipments[[#This Row],[Geography]])</f>
        <v>Australia</v>
      </c>
      <c r="J2626">
        <f>shipments[[#This Row],[Boxes]]*_xlfn.XLOOKUP(shipments[[#This Row],[Product]],products[Product], products[Cost per box])</f>
        <v>1181.8400000000001</v>
      </c>
    </row>
    <row r="2627" spans="3:10" x14ac:dyDescent="0.3">
      <c r="C2627" t="s">
        <v>9</v>
      </c>
      <c r="D2627" t="s">
        <v>39</v>
      </c>
      <c r="E2627" t="s">
        <v>4</v>
      </c>
      <c r="F2627" s="7">
        <v>44979</v>
      </c>
      <c r="G2627" s="4">
        <v>378</v>
      </c>
      <c r="H2627">
        <v>18</v>
      </c>
      <c r="I2627" t="str">
        <f>TRIM(shipments[[#This Row],[Geography]])</f>
        <v>UK</v>
      </c>
      <c r="J2627">
        <f>shipments[[#This Row],[Boxes]]*_xlfn.XLOOKUP(shipments[[#This Row],[Product]],products[Product], products[Cost per box])</f>
        <v>92.7</v>
      </c>
    </row>
    <row r="2628" spans="3:10" x14ac:dyDescent="0.3">
      <c r="C2628" t="s">
        <v>92</v>
      </c>
      <c r="D2628" t="s">
        <v>36</v>
      </c>
      <c r="E2628" t="s">
        <v>17</v>
      </c>
      <c r="F2628" s="7">
        <v>45135</v>
      </c>
      <c r="G2628" s="4">
        <v>1141</v>
      </c>
      <c r="H2628">
        <v>377</v>
      </c>
      <c r="I2628" t="str">
        <f>TRIM(shipments[[#This Row],[Geography]])</f>
        <v>Canada</v>
      </c>
      <c r="J2628">
        <f>shipments[[#This Row],[Boxes]]*_xlfn.XLOOKUP(shipments[[#This Row],[Product]],products[Product], products[Cost per box])</f>
        <v>2378.87</v>
      </c>
    </row>
    <row r="2629" spans="3:10" x14ac:dyDescent="0.3">
      <c r="C2629" t="s">
        <v>71</v>
      </c>
      <c r="D2629" t="s">
        <v>37</v>
      </c>
      <c r="E2629" t="s">
        <v>14</v>
      </c>
      <c r="F2629" s="7">
        <v>44680</v>
      </c>
      <c r="G2629" s="4">
        <v>322</v>
      </c>
      <c r="H2629">
        <v>1098</v>
      </c>
      <c r="I2629" t="str">
        <f>TRIM(shipments[[#This Row],[Geography]])</f>
        <v>New Zealand</v>
      </c>
      <c r="J2629">
        <f>shipments[[#This Row],[Boxes]]*_xlfn.XLOOKUP(shipments[[#This Row],[Product]],products[Product], products[Cost per box])</f>
        <v>8213.0400000000009</v>
      </c>
    </row>
    <row r="2630" spans="3:10" x14ac:dyDescent="0.3">
      <c r="C2630" t="s">
        <v>64</v>
      </c>
      <c r="D2630" t="s">
        <v>107</v>
      </c>
      <c r="E2630" t="s">
        <v>16</v>
      </c>
      <c r="F2630" s="7">
        <v>44908</v>
      </c>
      <c r="G2630" s="4">
        <v>5271</v>
      </c>
      <c r="H2630">
        <v>304</v>
      </c>
      <c r="I2630" t="str">
        <f>TRIM(shipments[[#This Row],[Geography]])</f>
        <v>UK</v>
      </c>
      <c r="J2630">
        <f>shipments[[#This Row],[Boxes]]*_xlfn.XLOOKUP(shipments[[#This Row],[Product]],products[Product], products[Cost per box])</f>
        <v>1738.8799999999999</v>
      </c>
    </row>
    <row r="2631" spans="3:10" x14ac:dyDescent="0.3">
      <c r="C2631" t="s">
        <v>72</v>
      </c>
      <c r="D2631" t="s">
        <v>39</v>
      </c>
      <c r="E2631" t="s">
        <v>33</v>
      </c>
      <c r="F2631" s="7">
        <v>45125</v>
      </c>
      <c r="G2631" s="4">
        <v>2338</v>
      </c>
      <c r="H2631">
        <v>20</v>
      </c>
      <c r="I2631" t="str">
        <f>TRIM(shipments[[#This Row],[Geography]])</f>
        <v>UK</v>
      </c>
      <c r="J2631">
        <f>shipments[[#This Row],[Boxes]]*_xlfn.XLOOKUP(shipments[[#This Row],[Product]],products[Product], products[Cost per box])</f>
        <v>53</v>
      </c>
    </row>
    <row r="2632" spans="3:10" x14ac:dyDescent="0.3">
      <c r="C2632" t="s">
        <v>95</v>
      </c>
      <c r="D2632" t="s">
        <v>35</v>
      </c>
      <c r="E2632" t="s">
        <v>28</v>
      </c>
      <c r="F2632" s="7">
        <v>45168</v>
      </c>
      <c r="G2632" s="4">
        <v>5222</v>
      </c>
      <c r="H2632">
        <v>75</v>
      </c>
      <c r="I2632" t="str">
        <f>TRIM(shipments[[#This Row],[Geography]])</f>
        <v>USA</v>
      </c>
      <c r="J2632">
        <f>shipments[[#This Row],[Boxes]]*_xlfn.XLOOKUP(shipments[[#This Row],[Product]],products[Product], products[Cost per box])</f>
        <v>632.25</v>
      </c>
    </row>
    <row r="2633" spans="3:10" x14ac:dyDescent="0.3">
      <c r="C2633" t="s">
        <v>92</v>
      </c>
      <c r="D2633" t="s">
        <v>36</v>
      </c>
      <c r="E2633" t="s">
        <v>19</v>
      </c>
      <c r="F2633" s="7">
        <v>44932</v>
      </c>
      <c r="G2633" s="4">
        <v>11445</v>
      </c>
      <c r="H2633">
        <v>265</v>
      </c>
      <c r="I2633" t="str">
        <f>TRIM(shipments[[#This Row],[Geography]])</f>
        <v>Canada</v>
      </c>
      <c r="J2633">
        <f>shipments[[#This Row],[Boxes]]*_xlfn.XLOOKUP(shipments[[#This Row],[Product]],products[Product], products[Cost per box])</f>
        <v>2048.4500000000003</v>
      </c>
    </row>
    <row r="2634" spans="3:10" x14ac:dyDescent="0.3">
      <c r="C2634" t="s">
        <v>8</v>
      </c>
      <c r="D2634" t="s">
        <v>34</v>
      </c>
      <c r="E2634" t="s">
        <v>21</v>
      </c>
      <c r="F2634" s="7">
        <v>45107</v>
      </c>
      <c r="G2634" s="4">
        <v>4753</v>
      </c>
      <c r="H2634">
        <v>6</v>
      </c>
      <c r="I2634" t="str">
        <f>TRIM(shipments[[#This Row],[Geography]])</f>
        <v>India</v>
      </c>
      <c r="J2634">
        <f>shipments[[#This Row],[Boxes]]*_xlfn.XLOOKUP(shipments[[#This Row],[Product]],products[Product], products[Cost per box])</f>
        <v>49.320000000000007</v>
      </c>
    </row>
    <row r="2635" spans="3:10" x14ac:dyDescent="0.3">
      <c r="C2635" t="s">
        <v>70</v>
      </c>
      <c r="D2635" t="s">
        <v>101</v>
      </c>
      <c r="E2635" t="s">
        <v>17</v>
      </c>
      <c r="F2635" s="7">
        <v>44783</v>
      </c>
      <c r="G2635" s="4"/>
      <c r="H2635">
        <v>409</v>
      </c>
      <c r="I2635" t="str">
        <f>TRIM(shipments[[#This Row],[Geography]])</f>
        <v>USA</v>
      </c>
      <c r="J2635">
        <f>shipments[[#This Row],[Boxes]]*_xlfn.XLOOKUP(shipments[[#This Row],[Product]],products[Product], products[Cost per box])</f>
        <v>2580.79</v>
      </c>
    </row>
    <row r="2636" spans="3:10" x14ac:dyDescent="0.3">
      <c r="C2636" t="s">
        <v>5</v>
      </c>
      <c r="D2636" t="s">
        <v>37</v>
      </c>
      <c r="E2636" t="s">
        <v>16</v>
      </c>
      <c r="F2636" s="7">
        <v>45063</v>
      </c>
      <c r="G2636" s="4">
        <v>6237</v>
      </c>
      <c r="H2636">
        <v>250</v>
      </c>
      <c r="I2636" t="str">
        <f>TRIM(shipments[[#This Row],[Geography]])</f>
        <v>New Zealand</v>
      </c>
      <c r="J2636">
        <f>shipments[[#This Row],[Boxes]]*_xlfn.XLOOKUP(shipments[[#This Row],[Product]],products[Product], products[Cost per box])</f>
        <v>1430</v>
      </c>
    </row>
    <row r="2637" spans="3:10" x14ac:dyDescent="0.3">
      <c r="C2637" t="s">
        <v>8</v>
      </c>
      <c r="D2637" t="s">
        <v>35</v>
      </c>
      <c r="E2637" t="s">
        <v>30</v>
      </c>
      <c r="F2637" s="7">
        <v>44818</v>
      </c>
      <c r="G2637" s="4">
        <v>5565</v>
      </c>
      <c r="H2637">
        <v>188</v>
      </c>
      <c r="I2637" t="str">
        <f>TRIM(shipments[[#This Row],[Geography]])</f>
        <v>USA</v>
      </c>
      <c r="J2637">
        <f>shipments[[#This Row],[Boxes]]*_xlfn.XLOOKUP(shipments[[#This Row],[Product]],products[Product], products[Cost per box])</f>
        <v>947.52</v>
      </c>
    </row>
    <row r="2638" spans="3:10" x14ac:dyDescent="0.3">
      <c r="C2638" t="s">
        <v>2</v>
      </c>
      <c r="D2638" t="s">
        <v>106</v>
      </c>
      <c r="E2638" t="s">
        <v>31</v>
      </c>
      <c r="F2638" s="7">
        <v>44685</v>
      </c>
      <c r="G2638" s="4">
        <v>427</v>
      </c>
      <c r="H2638">
        <v>562</v>
      </c>
      <c r="I2638" t="str">
        <f>TRIM(shipments[[#This Row],[Geography]])</f>
        <v>USA</v>
      </c>
      <c r="J2638">
        <f>shipments[[#This Row],[Boxes]]*_xlfn.XLOOKUP(shipments[[#This Row],[Product]],products[Product], products[Cost per box])</f>
        <v>1551.12</v>
      </c>
    </row>
    <row r="2639" spans="3:10" x14ac:dyDescent="0.3">
      <c r="C2639" t="s">
        <v>92</v>
      </c>
      <c r="D2639" t="s">
        <v>39</v>
      </c>
      <c r="E2639" t="s">
        <v>28</v>
      </c>
      <c r="F2639" s="7">
        <v>44735</v>
      </c>
      <c r="G2639" s="4">
        <v>168</v>
      </c>
      <c r="H2639">
        <v>1120</v>
      </c>
      <c r="I2639" t="str">
        <f>TRIM(shipments[[#This Row],[Geography]])</f>
        <v>UK</v>
      </c>
      <c r="J2639">
        <f>shipments[[#This Row],[Boxes]]*_xlfn.XLOOKUP(shipments[[#This Row],[Product]],products[Product], products[Cost per box])</f>
        <v>9441.6</v>
      </c>
    </row>
    <row r="2640" spans="3:10" x14ac:dyDescent="0.3">
      <c r="C2640" t="s">
        <v>5</v>
      </c>
      <c r="D2640" t="s">
        <v>112</v>
      </c>
      <c r="E2640" t="s">
        <v>13</v>
      </c>
      <c r="F2640" s="7">
        <v>44743</v>
      </c>
      <c r="G2640" s="4">
        <v>4270</v>
      </c>
      <c r="H2640">
        <v>88</v>
      </c>
      <c r="I2640" t="str">
        <f>TRIM(shipments[[#This Row],[Geography]])</f>
        <v>Australia</v>
      </c>
      <c r="J2640">
        <f>shipments[[#This Row],[Boxes]]*_xlfn.XLOOKUP(shipments[[#This Row],[Product]],products[Product], products[Cost per box])</f>
        <v>462.88</v>
      </c>
    </row>
    <row r="2641" spans="3:10" x14ac:dyDescent="0.3">
      <c r="C2641" t="s">
        <v>95</v>
      </c>
      <c r="D2641" t="s">
        <v>36</v>
      </c>
      <c r="E2641" t="s">
        <v>19</v>
      </c>
      <c r="F2641" s="7">
        <v>44957</v>
      </c>
      <c r="G2641" s="4">
        <v>4172</v>
      </c>
      <c r="H2641">
        <v>324</v>
      </c>
      <c r="I2641" t="str">
        <f>TRIM(shipments[[#This Row],[Geography]])</f>
        <v>Canada</v>
      </c>
      <c r="J2641">
        <f>shipments[[#This Row],[Boxes]]*_xlfn.XLOOKUP(shipments[[#This Row],[Product]],products[Product], products[Cost per box])</f>
        <v>2504.52</v>
      </c>
    </row>
    <row r="2642" spans="3:10" x14ac:dyDescent="0.3">
      <c r="C2642" t="s">
        <v>8</v>
      </c>
      <c r="D2642" t="s">
        <v>36</v>
      </c>
      <c r="E2642" t="s">
        <v>29</v>
      </c>
      <c r="F2642" s="7">
        <v>44888</v>
      </c>
      <c r="G2642" s="4">
        <v>13965</v>
      </c>
      <c r="H2642">
        <v>205</v>
      </c>
      <c r="I2642" t="str">
        <f>TRIM(shipments[[#This Row],[Geography]])</f>
        <v>Canada</v>
      </c>
      <c r="J2642">
        <f>shipments[[#This Row],[Boxes]]*_xlfn.XLOOKUP(shipments[[#This Row],[Product]],products[Product], products[Cost per box])</f>
        <v>1394</v>
      </c>
    </row>
    <row r="2643" spans="3:10" x14ac:dyDescent="0.3">
      <c r="C2643" t="s">
        <v>6</v>
      </c>
      <c r="D2643" t="s">
        <v>99</v>
      </c>
      <c r="E2643" t="s">
        <v>15</v>
      </c>
      <c r="F2643" s="7">
        <v>44696</v>
      </c>
      <c r="G2643" s="4">
        <v>2051</v>
      </c>
      <c r="H2643">
        <v>373</v>
      </c>
      <c r="I2643" t="str">
        <f>TRIM(shipments[[#This Row],[Geography]])</f>
        <v>India</v>
      </c>
      <c r="J2643">
        <f>shipments[[#This Row],[Boxes]]*_xlfn.XLOOKUP(shipments[[#This Row],[Product]],products[Product], products[Cost per box])</f>
        <v>1436.05</v>
      </c>
    </row>
    <row r="2644" spans="3:10" x14ac:dyDescent="0.3">
      <c r="C2644" t="s">
        <v>91</v>
      </c>
      <c r="D2644" t="s">
        <v>36</v>
      </c>
      <c r="E2644" t="s">
        <v>23</v>
      </c>
      <c r="F2644" s="7">
        <v>45105</v>
      </c>
      <c r="G2644" s="4"/>
      <c r="H2644">
        <v>138</v>
      </c>
      <c r="I2644" t="str">
        <f>TRIM(shipments[[#This Row],[Geography]])</f>
        <v>Canada</v>
      </c>
      <c r="J2644">
        <f>shipments[[#This Row],[Boxes]]*_xlfn.XLOOKUP(shipments[[#This Row],[Product]],products[Product], products[Cost per box])</f>
        <v>654.12</v>
      </c>
    </row>
    <row r="2645" spans="3:10" x14ac:dyDescent="0.3">
      <c r="C2645" t="s">
        <v>6</v>
      </c>
      <c r="D2645" t="s">
        <v>37</v>
      </c>
      <c r="E2645" t="s">
        <v>14</v>
      </c>
      <c r="F2645" s="7">
        <v>45147</v>
      </c>
      <c r="G2645" s="4">
        <v>2667</v>
      </c>
      <c r="H2645">
        <v>122</v>
      </c>
      <c r="I2645" t="str">
        <f>TRIM(shipments[[#This Row],[Geography]])</f>
        <v>New Zealand</v>
      </c>
      <c r="J2645">
        <f>shipments[[#This Row],[Boxes]]*_xlfn.XLOOKUP(shipments[[#This Row],[Product]],products[Product], products[Cost per box])</f>
        <v>912.56000000000006</v>
      </c>
    </row>
    <row r="2646" spans="3:10" x14ac:dyDescent="0.3">
      <c r="C2646" t="s">
        <v>66</v>
      </c>
      <c r="D2646" t="s">
        <v>36</v>
      </c>
      <c r="E2646" t="s">
        <v>15</v>
      </c>
      <c r="F2646" s="7">
        <v>44717</v>
      </c>
      <c r="G2646" s="4">
        <v>7672</v>
      </c>
      <c r="H2646">
        <v>592</v>
      </c>
      <c r="I2646" t="str">
        <f>TRIM(shipments[[#This Row],[Geography]])</f>
        <v>Canada</v>
      </c>
      <c r="J2646">
        <f>shipments[[#This Row],[Boxes]]*_xlfn.XLOOKUP(shipments[[#This Row],[Product]],products[Product], products[Cost per box])</f>
        <v>2279.2000000000003</v>
      </c>
    </row>
    <row r="2647" spans="3:10" x14ac:dyDescent="0.3">
      <c r="C2647" t="s">
        <v>3</v>
      </c>
      <c r="D2647" t="s">
        <v>110</v>
      </c>
      <c r="E2647" t="s">
        <v>20</v>
      </c>
      <c r="F2647" s="7">
        <v>44835</v>
      </c>
      <c r="G2647" s="4">
        <v>1484</v>
      </c>
      <c r="H2647">
        <v>517</v>
      </c>
      <c r="I2647" t="str">
        <f>TRIM(shipments[[#This Row],[Geography]])</f>
        <v>UK</v>
      </c>
      <c r="J2647">
        <f>shipments[[#This Row],[Boxes]]*_xlfn.XLOOKUP(shipments[[#This Row],[Product]],products[Product], products[Cost per box])</f>
        <v>1902.5600000000002</v>
      </c>
    </row>
    <row r="2648" spans="3:10" x14ac:dyDescent="0.3">
      <c r="C2648" t="s">
        <v>70</v>
      </c>
      <c r="D2648" t="s">
        <v>109</v>
      </c>
      <c r="E2648" t="s">
        <v>30</v>
      </c>
      <c r="F2648" s="7">
        <v>44874</v>
      </c>
      <c r="G2648" s="4">
        <v>3885</v>
      </c>
      <c r="H2648">
        <v>169</v>
      </c>
      <c r="I2648" t="str">
        <f>TRIM(shipments[[#This Row],[Geography]])</f>
        <v>India</v>
      </c>
      <c r="J2648">
        <f>shipments[[#This Row],[Boxes]]*_xlfn.XLOOKUP(shipments[[#This Row],[Product]],products[Product], products[Cost per box])</f>
        <v>851.76</v>
      </c>
    </row>
    <row r="2649" spans="3:10" x14ac:dyDescent="0.3">
      <c r="C2649" t="s">
        <v>3</v>
      </c>
      <c r="D2649" t="s">
        <v>98</v>
      </c>
      <c r="E2649" t="s">
        <v>13</v>
      </c>
      <c r="F2649" s="7">
        <v>44878</v>
      </c>
      <c r="G2649" s="4">
        <v>1246</v>
      </c>
      <c r="H2649">
        <v>294</v>
      </c>
      <c r="I2649" t="str">
        <f>TRIM(shipments[[#This Row],[Geography]])</f>
        <v>UK</v>
      </c>
      <c r="J2649">
        <f>shipments[[#This Row],[Boxes]]*_xlfn.XLOOKUP(shipments[[#This Row],[Product]],products[Product], products[Cost per box])</f>
        <v>1546.4399999999998</v>
      </c>
    </row>
    <row r="2650" spans="3:10" x14ac:dyDescent="0.3">
      <c r="C2650" t="s">
        <v>68</v>
      </c>
      <c r="D2650" t="s">
        <v>39</v>
      </c>
      <c r="E2650" t="s">
        <v>17</v>
      </c>
      <c r="F2650" s="7">
        <v>45072</v>
      </c>
      <c r="G2650" s="4">
        <v>11753</v>
      </c>
      <c r="H2650">
        <v>269</v>
      </c>
      <c r="I2650" t="str">
        <f>TRIM(shipments[[#This Row],[Geography]])</f>
        <v>UK</v>
      </c>
      <c r="J2650">
        <f>shipments[[#This Row],[Boxes]]*_xlfn.XLOOKUP(shipments[[#This Row],[Product]],products[Product], products[Cost per box])</f>
        <v>1697.3899999999999</v>
      </c>
    </row>
    <row r="2651" spans="3:10" x14ac:dyDescent="0.3">
      <c r="C2651" t="s">
        <v>9</v>
      </c>
      <c r="D2651" t="s">
        <v>102</v>
      </c>
      <c r="E2651" t="s">
        <v>18</v>
      </c>
      <c r="F2651" s="7">
        <v>44764</v>
      </c>
      <c r="G2651" s="4">
        <v>3416</v>
      </c>
      <c r="H2651">
        <v>662</v>
      </c>
      <c r="I2651" t="str">
        <f>TRIM(shipments[[#This Row],[Geography]])</f>
        <v>New Zealand</v>
      </c>
      <c r="J2651">
        <f>shipments[[#This Row],[Boxes]]*_xlfn.XLOOKUP(shipments[[#This Row],[Product]],products[Product], products[Cost per box])</f>
        <v>6580.28</v>
      </c>
    </row>
    <row r="2652" spans="3:10" x14ac:dyDescent="0.3">
      <c r="C2652" t="s">
        <v>69</v>
      </c>
      <c r="D2652" t="s">
        <v>38</v>
      </c>
      <c r="E2652" t="s">
        <v>14</v>
      </c>
      <c r="F2652" s="7">
        <v>44992</v>
      </c>
      <c r="G2652" s="4">
        <v>2415</v>
      </c>
      <c r="H2652">
        <v>130</v>
      </c>
      <c r="I2652" t="str">
        <f>TRIM(shipments[[#This Row],[Geography]])</f>
        <v>Australia</v>
      </c>
      <c r="J2652">
        <f>shipments[[#This Row],[Boxes]]*_xlfn.XLOOKUP(shipments[[#This Row],[Product]],products[Product], products[Cost per box])</f>
        <v>972.40000000000009</v>
      </c>
    </row>
    <row r="2653" spans="3:10" x14ac:dyDescent="0.3">
      <c r="C2653" t="s">
        <v>94</v>
      </c>
      <c r="D2653" t="s">
        <v>35</v>
      </c>
      <c r="E2653" t="s">
        <v>21</v>
      </c>
      <c r="F2653" s="7">
        <v>45019</v>
      </c>
      <c r="G2653" s="4"/>
      <c r="H2653">
        <v>447</v>
      </c>
      <c r="I2653" t="str">
        <f>TRIM(shipments[[#This Row],[Geography]])</f>
        <v>USA</v>
      </c>
      <c r="J2653">
        <f>shipments[[#This Row],[Boxes]]*_xlfn.XLOOKUP(shipments[[#This Row],[Product]],products[Product], products[Cost per box])</f>
        <v>3674.34</v>
      </c>
    </row>
    <row r="2654" spans="3:10" x14ac:dyDescent="0.3">
      <c r="C2654" t="s">
        <v>67</v>
      </c>
      <c r="D2654" t="s">
        <v>34</v>
      </c>
      <c r="E2654" t="s">
        <v>18</v>
      </c>
      <c r="F2654" s="7">
        <v>44942</v>
      </c>
      <c r="G2654" s="4">
        <v>13335</v>
      </c>
      <c r="H2654">
        <v>267</v>
      </c>
      <c r="I2654" t="str">
        <f>TRIM(shipments[[#This Row],[Geography]])</f>
        <v>India</v>
      </c>
      <c r="J2654">
        <f>shipments[[#This Row],[Boxes]]*_xlfn.XLOOKUP(shipments[[#This Row],[Product]],products[Product], products[Cost per box])</f>
        <v>2653.98</v>
      </c>
    </row>
    <row r="2655" spans="3:10" x14ac:dyDescent="0.3">
      <c r="C2655" t="s">
        <v>9</v>
      </c>
      <c r="D2655" t="s">
        <v>36</v>
      </c>
      <c r="E2655" t="s">
        <v>21</v>
      </c>
      <c r="F2655" s="7">
        <v>44977</v>
      </c>
      <c r="G2655" s="4"/>
      <c r="H2655">
        <v>1167</v>
      </c>
      <c r="I2655" t="str">
        <f>TRIM(shipments[[#This Row],[Geography]])</f>
        <v>Canada</v>
      </c>
      <c r="J2655">
        <f>shipments[[#This Row],[Boxes]]*_xlfn.XLOOKUP(shipments[[#This Row],[Product]],products[Product], products[Cost per box])</f>
        <v>9592.7400000000016</v>
      </c>
    </row>
    <row r="2656" spans="3:10" x14ac:dyDescent="0.3">
      <c r="C2656" t="s">
        <v>75</v>
      </c>
      <c r="D2656" t="s">
        <v>107</v>
      </c>
      <c r="E2656" t="s">
        <v>31</v>
      </c>
      <c r="F2656" s="7">
        <v>44749</v>
      </c>
      <c r="G2656" s="4">
        <v>5327</v>
      </c>
      <c r="H2656">
        <v>113</v>
      </c>
      <c r="I2656" t="str">
        <f>TRIM(shipments[[#This Row],[Geography]])</f>
        <v>UK</v>
      </c>
      <c r="J2656">
        <f>shipments[[#This Row],[Boxes]]*_xlfn.XLOOKUP(shipments[[#This Row],[Product]],products[Product], products[Cost per box])</f>
        <v>311.88</v>
      </c>
    </row>
    <row r="2657" spans="3:10" x14ac:dyDescent="0.3">
      <c r="C2657" t="s">
        <v>93</v>
      </c>
      <c r="D2657" t="s">
        <v>37</v>
      </c>
      <c r="E2657" t="s">
        <v>26</v>
      </c>
      <c r="F2657" s="7">
        <v>45120</v>
      </c>
      <c r="G2657" s="4">
        <v>3360</v>
      </c>
      <c r="H2657">
        <v>102</v>
      </c>
      <c r="I2657" t="str">
        <f>TRIM(shipments[[#This Row],[Geography]])</f>
        <v>New Zealand</v>
      </c>
      <c r="J2657">
        <f>shipments[[#This Row],[Boxes]]*_xlfn.XLOOKUP(shipments[[#This Row],[Product]],products[Product], products[Cost per box])</f>
        <v>1265.82</v>
      </c>
    </row>
    <row r="2658" spans="3:10" x14ac:dyDescent="0.3">
      <c r="C2658" t="s">
        <v>6</v>
      </c>
      <c r="D2658" t="s">
        <v>38</v>
      </c>
      <c r="E2658" t="s">
        <v>33</v>
      </c>
      <c r="F2658" s="7">
        <v>44679</v>
      </c>
      <c r="G2658" s="4">
        <v>10080</v>
      </c>
      <c r="H2658">
        <v>1053</v>
      </c>
      <c r="I2658" t="str">
        <f>TRIM(shipments[[#This Row],[Geography]])</f>
        <v>Australia</v>
      </c>
      <c r="J2658">
        <f>shipments[[#This Row],[Boxes]]*_xlfn.XLOOKUP(shipments[[#This Row],[Product]],products[Product], products[Cost per box])</f>
        <v>2790.45</v>
      </c>
    </row>
    <row r="2659" spans="3:10" x14ac:dyDescent="0.3">
      <c r="C2659" t="s">
        <v>65</v>
      </c>
      <c r="D2659" t="s">
        <v>99</v>
      </c>
      <c r="E2659" t="s">
        <v>19</v>
      </c>
      <c r="F2659" s="7">
        <v>44881</v>
      </c>
      <c r="G2659" s="4">
        <v>6076</v>
      </c>
      <c r="H2659">
        <v>394</v>
      </c>
      <c r="I2659" t="str">
        <f>TRIM(shipments[[#This Row],[Geography]])</f>
        <v>India</v>
      </c>
      <c r="J2659">
        <f>shipments[[#This Row],[Boxes]]*_xlfn.XLOOKUP(shipments[[#This Row],[Product]],products[Product], products[Cost per box])</f>
        <v>3045.6200000000003</v>
      </c>
    </row>
    <row r="2660" spans="3:10" x14ac:dyDescent="0.3">
      <c r="C2660" t="s">
        <v>65</v>
      </c>
      <c r="D2660" t="s">
        <v>37</v>
      </c>
      <c r="E2660" t="s">
        <v>28</v>
      </c>
      <c r="F2660" s="7">
        <v>44930</v>
      </c>
      <c r="G2660" s="4">
        <v>11914</v>
      </c>
      <c r="H2660">
        <v>32</v>
      </c>
      <c r="I2660" t="str">
        <f>TRIM(shipments[[#This Row],[Geography]])</f>
        <v>New Zealand</v>
      </c>
      <c r="J2660">
        <f>shipments[[#This Row],[Boxes]]*_xlfn.XLOOKUP(shipments[[#This Row],[Product]],products[Product], products[Cost per box])</f>
        <v>269.76</v>
      </c>
    </row>
    <row r="2661" spans="3:10" x14ac:dyDescent="0.3">
      <c r="C2661" t="s">
        <v>66</v>
      </c>
      <c r="D2661" t="s">
        <v>36</v>
      </c>
      <c r="E2661" t="s">
        <v>14</v>
      </c>
      <c r="F2661" s="7">
        <v>44985</v>
      </c>
      <c r="G2661" s="4">
        <v>8211</v>
      </c>
      <c r="H2661">
        <v>310</v>
      </c>
      <c r="I2661" t="str">
        <f>TRIM(shipments[[#This Row],[Geography]])</f>
        <v>Canada</v>
      </c>
      <c r="J2661">
        <f>shipments[[#This Row],[Boxes]]*_xlfn.XLOOKUP(shipments[[#This Row],[Product]],products[Product], products[Cost per box])</f>
        <v>2318.8000000000002</v>
      </c>
    </row>
    <row r="2662" spans="3:10" x14ac:dyDescent="0.3">
      <c r="C2662" t="s">
        <v>6</v>
      </c>
      <c r="D2662" t="s">
        <v>35</v>
      </c>
      <c r="E2662" t="s">
        <v>19</v>
      </c>
      <c r="F2662" s="7">
        <v>45100</v>
      </c>
      <c r="G2662" s="4">
        <v>3829</v>
      </c>
      <c r="H2662">
        <v>363</v>
      </c>
      <c r="I2662" t="str">
        <f>TRIM(shipments[[#This Row],[Geography]])</f>
        <v>USA</v>
      </c>
      <c r="J2662">
        <f>shipments[[#This Row],[Boxes]]*_xlfn.XLOOKUP(shipments[[#This Row],[Product]],products[Product], products[Cost per box])</f>
        <v>2805.9900000000002</v>
      </c>
    </row>
    <row r="2663" spans="3:10" x14ac:dyDescent="0.3">
      <c r="C2663" t="s">
        <v>94</v>
      </c>
      <c r="D2663" t="s">
        <v>104</v>
      </c>
      <c r="E2663" t="s">
        <v>23</v>
      </c>
      <c r="F2663" s="7">
        <v>44747</v>
      </c>
      <c r="G2663" s="4">
        <v>1736</v>
      </c>
      <c r="H2663">
        <v>651</v>
      </c>
      <c r="I2663" t="str">
        <f>TRIM(shipments[[#This Row],[Geography]])</f>
        <v>Australia</v>
      </c>
      <c r="J2663">
        <f>shipments[[#This Row],[Boxes]]*_xlfn.XLOOKUP(shipments[[#This Row],[Product]],products[Product], products[Cost per box])</f>
        <v>3085.7400000000002</v>
      </c>
    </row>
    <row r="2664" spans="3:10" x14ac:dyDescent="0.3">
      <c r="C2664" t="s">
        <v>74</v>
      </c>
      <c r="D2664" t="s">
        <v>37</v>
      </c>
      <c r="E2664" t="s">
        <v>19</v>
      </c>
      <c r="F2664" s="7">
        <v>45008</v>
      </c>
      <c r="G2664" s="4">
        <v>7483</v>
      </c>
      <c r="H2664">
        <v>279</v>
      </c>
      <c r="I2664" t="str">
        <f>TRIM(shipments[[#This Row],[Geography]])</f>
        <v>New Zealand</v>
      </c>
      <c r="J2664">
        <f>shipments[[#This Row],[Boxes]]*_xlfn.XLOOKUP(shipments[[#This Row],[Product]],products[Product], products[Cost per box])</f>
        <v>2156.67</v>
      </c>
    </row>
    <row r="2665" spans="3:10" x14ac:dyDescent="0.3">
      <c r="C2665" t="s">
        <v>3</v>
      </c>
      <c r="D2665" t="s">
        <v>110</v>
      </c>
      <c r="E2665" t="s">
        <v>29</v>
      </c>
      <c r="F2665" s="7">
        <v>44925</v>
      </c>
      <c r="G2665" s="4">
        <v>1827</v>
      </c>
      <c r="H2665">
        <v>2508</v>
      </c>
      <c r="I2665" t="str">
        <f>TRIM(shipments[[#This Row],[Geography]])</f>
        <v>UK</v>
      </c>
      <c r="J2665">
        <f>shipments[[#This Row],[Boxes]]*_xlfn.XLOOKUP(shipments[[#This Row],[Product]],products[Product], products[Cost per box])</f>
        <v>17054.399999999998</v>
      </c>
    </row>
    <row r="2666" spans="3:10" x14ac:dyDescent="0.3">
      <c r="C2666" t="s">
        <v>2</v>
      </c>
      <c r="D2666" t="s">
        <v>104</v>
      </c>
      <c r="E2666" t="s">
        <v>24</v>
      </c>
      <c r="F2666" s="7">
        <v>44730</v>
      </c>
      <c r="G2666" s="4">
        <v>6405</v>
      </c>
      <c r="H2666">
        <v>437</v>
      </c>
      <c r="I2666" t="str">
        <f>TRIM(shipments[[#This Row],[Geography]])</f>
        <v>Australia</v>
      </c>
      <c r="J2666">
        <f>shipments[[#This Row],[Boxes]]*_xlfn.XLOOKUP(shipments[[#This Row],[Product]],products[Product], products[Cost per box])</f>
        <v>4592.87</v>
      </c>
    </row>
    <row r="2667" spans="3:10" x14ac:dyDescent="0.3">
      <c r="C2667" t="s">
        <v>7</v>
      </c>
      <c r="D2667" t="s">
        <v>36</v>
      </c>
      <c r="E2667" t="s">
        <v>32</v>
      </c>
      <c r="F2667" s="7">
        <v>44958</v>
      </c>
      <c r="G2667" s="4">
        <v>8764</v>
      </c>
      <c r="H2667">
        <v>601</v>
      </c>
      <c r="I2667" t="str">
        <f>TRIM(shipments[[#This Row],[Geography]])</f>
        <v>Canada</v>
      </c>
      <c r="J2667">
        <f>shipments[[#This Row],[Boxes]]*_xlfn.XLOOKUP(shipments[[#This Row],[Product]],products[Product], products[Cost per box])</f>
        <v>1995.32</v>
      </c>
    </row>
    <row r="2668" spans="3:10" x14ac:dyDescent="0.3">
      <c r="C2668" t="s">
        <v>69</v>
      </c>
      <c r="D2668" t="s">
        <v>103</v>
      </c>
      <c r="E2668" t="s">
        <v>33</v>
      </c>
      <c r="F2668" s="7">
        <v>44864</v>
      </c>
      <c r="G2668" s="4">
        <v>2604</v>
      </c>
      <c r="H2668">
        <v>322</v>
      </c>
      <c r="I2668" t="str">
        <f>TRIM(shipments[[#This Row],[Geography]])</f>
        <v>Canada</v>
      </c>
      <c r="J2668">
        <f>shipments[[#This Row],[Boxes]]*_xlfn.XLOOKUP(shipments[[#This Row],[Product]],products[Product], products[Cost per box])</f>
        <v>853.3</v>
      </c>
    </row>
    <row r="2669" spans="3:10" x14ac:dyDescent="0.3">
      <c r="C2669" t="s">
        <v>73</v>
      </c>
      <c r="D2669" t="s">
        <v>37</v>
      </c>
      <c r="E2669" t="s">
        <v>14</v>
      </c>
      <c r="F2669" s="7">
        <v>44846</v>
      </c>
      <c r="G2669" s="4">
        <v>259</v>
      </c>
      <c r="H2669">
        <v>1213</v>
      </c>
      <c r="I2669" t="str">
        <f>TRIM(shipments[[#This Row],[Geography]])</f>
        <v>New Zealand</v>
      </c>
      <c r="J2669">
        <f>shipments[[#This Row],[Boxes]]*_xlfn.XLOOKUP(shipments[[#This Row],[Product]],products[Product], products[Cost per box])</f>
        <v>9073.24</v>
      </c>
    </row>
    <row r="2670" spans="3:10" x14ac:dyDescent="0.3">
      <c r="C2670" t="s">
        <v>70</v>
      </c>
      <c r="D2670" t="s">
        <v>38</v>
      </c>
      <c r="E2670" t="s">
        <v>18</v>
      </c>
      <c r="F2670" s="7">
        <v>44980</v>
      </c>
      <c r="G2670" s="4">
        <v>9261</v>
      </c>
      <c r="H2670">
        <v>808</v>
      </c>
      <c r="I2670" t="str">
        <f>TRIM(shipments[[#This Row],[Geography]])</f>
        <v>Australia</v>
      </c>
      <c r="J2670">
        <f>shipments[[#This Row],[Boxes]]*_xlfn.XLOOKUP(shipments[[#This Row],[Product]],products[Product], products[Cost per box])</f>
        <v>8031.5199999999995</v>
      </c>
    </row>
    <row r="2671" spans="3:10" x14ac:dyDescent="0.3">
      <c r="C2671" t="s">
        <v>64</v>
      </c>
      <c r="D2671" t="s">
        <v>38</v>
      </c>
      <c r="E2671" t="s">
        <v>14</v>
      </c>
      <c r="F2671" s="7">
        <v>44995</v>
      </c>
      <c r="G2671" s="4">
        <v>6503</v>
      </c>
      <c r="H2671">
        <v>566</v>
      </c>
      <c r="I2671" t="str">
        <f>TRIM(shipments[[#This Row],[Geography]])</f>
        <v>Australia</v>
      </c>
      <c r="J2671">
        <f>shipments[[#This Row],[Boxes]]*_xlfn.XLOOKUP(shipments[[#This Row],[Product]],products[Product], products[Cost per box])</f>
        <v>4233.68</v>
      </c>
    </row>
    <row r="2672" spans="3:10" x14ac:dyDescent="0.3">
      <c r="C2672" t="s">
        <v>68</v>
      </c>
      <c r="D2672" t="s">
        <v>37</v>
      </c>
      <c r="E2672" t="s">
        <v>4</v>
      </c>
      <c r="F2672" s="7">
        <v>44978</v>
      </c>
      <c r="G2672" s="4">
        <v>7651</v>
      </c>
      <c r="H2672">
        <v>253</v>
      </c>
      <c r="I2672" t="str">
        <f>TRIM(shipments[[#This Row],[Geography]])</f>
        <v>New Zealand</v>
      </c>
      <c r="J2672">
        <f>shipments[[#This Row],[Boxes]]*_xlfn.XLOOKUP(shipments[[#This Row],[Product]],products[Product], products[Cost per box])</f>
        <v>1302.95</v>
      </c>
    </row>
    <row r="2673" spans="3:10" x14ac:dyDescent="0.3">
      <c r="C2673" t="s">
        <v>73</v>
      </c>
      <c r="D2673" t="s">
        <v>34</v>
      </c>
      <c r="E2673" t="s">
        <v>4</v>
      </c>
      <c r="F2673" s="7">
        <v>45156</v>
      </c>
      <c r="G2673" s="4">
        <v>5264</v>
      </c>
      <c r="H2673">
        <v>98</v>
      </c>
      <c r="I2673" t="str">
        <f>TRIM(shipments[[#This Row],[Geography]])</f>
        <v>India</v>
      </c>
      <c r="J2673">
        <f>shipments[[#This Row],[Boxes]]*_xlfn.XLOOKUP(shipments[[#This Row],[Product]],products[Product], products[Cost per box])</f>
        <v>504.70000000000005</v>
      </c>
    </row>
    <row r="2674" spans="3:10" x14ac:dyDescent="0.3">
      <c r="C2674" t="s">
        <v>8</v>
      </c>
      <c r="D2674" t="s">
        <v>101</v>
      </c>
      <c r="E2674" t="s">
        <v>17</v>
      </c>
      <c r="F2674" s="7">
        <v>44840</v>
      </c>
      <c r="G2674" s="4">
        <v>2905</v>
      </c>
      <c r="H2674">
        <v>260</v>
      </c>
      <c r="I2674" t="str">
        <f>TRIM(shipments[[#This Row],[Geography]])</f>
        <v>USA</v>
      </c>
      <c r="J2674">
        <f>shipments[[#This Row],[Boxes]]*_xlfn.XLOOKUP(shipments[[#This Row],[Product]],products[Product], products[Cost per box])</f>
        <v>1640.6</v>
      </c>
    </row>
    <row r="2675" spans="3:10" x14ac:dyDescent="0.3">
      <c r="C2675" t="s">
        <v>95</v>
      </c>
      <c r="D2675" t="s">
        <v>34</v>
      </c>
      <c r="E2675" t="s">
        <v>4</v>
      </c>
      <c r="F2675" s="7">
        <v>45091</v>
      </c>
      <c r="G2675" s="4">
        <v>1169</v>
      </c>
      <c r="H2675">
        <v>476</v>
      </c>
      <c r="I2675" t="str">
        <f>TRIM(shipments[[#This Row],[Geography]])</f>
        <v>India</v>
      </c>
      <c r="J2675">
        <f>shipments[[#This Row],[Boxes]]*_xlfn.XLOOKUP(shipments[[#This Row],[Product]],products[Product], products[Cost per box])</f>
        <v>2451.4</v>
      </c>
    </row>
    <row r="2676" spans="3:10" x14ac:dyDescent="0.3">
      <c r="C2676" t="s">
        <v>95</v>
      </c>
      <c r="D2676" t="s">
        <v>107</v>
      </c>
      <c r="E2676" t="s">
        <v>20</v>
      </c>
      <c r="F2676" s="7">
        <v>44742</v>
      </c>
      <c r="G2676" s="4">
        <v>2177</v>
      </c>
      <c r="H2676">
        <v>38</v>
      </c>
      <c r="I2676" t="str">
        <f>TRIM(shipments[[#This Row],[Geography]])</f>
        <v>UK</v>
      </c>
      <c r="J2676">
        <f>shipments[[#This Row],[Boxes]]*_xlfn.XLOOKUP(shipments[[#This Row],[Product]],products[Product], products[Cost per box])</f>
        <v>139.84</v>
      </c>
    </row>
    <row r="2677" spans="3:10" x14ac:dyDescent="0.3">
      <c r="C2677" t="s">
        <v>6</v>
      </c>
      <c r="D2677" t="s">
        <v>38</v>
      </c>
      <c r="E2677" t="s">
        <v>16</v>
      </c>
      <c r="F2677" s="7">
        <v>45012</v>
      </c>
      <c r="G2677" s="4">
        <v>4277</v>
      </c>
      <c r="H2677">
        <v>159</v>
      </c>
      <c r="I2677" t="str">
        <f>TRIM(shipments[[#This Row],[Geography]])</f>
        <v>Australia</v>
      </c>
      <c r="J2677">
        <f>shipments[[#This Row],[Boxes]]*_xlfn.XLOOKUP(shipments[[#This Row],[Product]],products[Product], products[Cost per box])</f>
        <v>909.4799999999999</v>
      </c>
    </row>
    <row r="2678" spans="3:10" x14ac:dyDescent="0.3">
      <c r="C2678" t="s">
        <v>6</v>
      </c>
      <c r="D2678" t="s">
        <v>35</v>
      </c>
      <c r="E2678" t="s">
        <v>22</v>
      </c>
      <c r="F2678" s="7">
        <v>45068</v>
      </c>
      <c r="G2678" s="4">
        <v>3115</v>
      </c>
      <c r="H2678">
        <v>508</v>
      </c>
      <c r="I2678" t="str">
        <f>TRIM(shipments[[#This Row],[Geography]])</f>
        <v>USA</v>
      </c>
      <c r="J2678">
        <f>shipments[[#This Row],[Boxes]]*_xlfn.XLOOKUP(shipments[[#This Row],[Product]],products[Product], products[Cost per box])</f>
        <v>5196.84</v>
      </c>
    </row>
    <row r="2679" spans="3:10" x14ac:dyDescent="0.3">
      <c r="C2679" t="s">
        <v>64</v>
      </c>
      <c r="D2679" t="s">
        <v>35</v>
      </c>
      <c r="E2679" t="s">
        <v>27</v>
      </c>
      <c r="F2679" s="7">
        <v>45168</v>
      </c>
      <c r="G2679" s="4">
        <v>10262</v>
      </c>
      <c r="H2679">
        <v>572</v>
      </c>
      <c r="I2679" t="str">
        <f>TRIM(shipments[[#This Row],[Geography]])</f>
        <v>USA</v>
      </c>
      <c r="J2679">
        <f>shipments[[#This Row],[Boxes]]*_xlfn.XLOOKUP(shipments[[#This Row],[Product]],products[Product], products[Cost per box])</f>
        <v>5474.04</v>
      </c>
    </row>
    <row r="2680" spans="3:10" x14ac:dyDescent="0.3">
      <c r="C2680" t="s">
        <v>70</v>
      </c>
      <c r="D2680" t="s">
        <v>36</v>
      </c>
      <c r="E2680" t="s">
        <v>24</v>
      </c>
      <c r="F2680" s="7">
        <v>45147</v>
      </c>
      <c r="G2680" s="4">
        <v>1715</v>
      </c>
      <c r="H2680">
        <v>141</v>
      </c>
      <c r="I2680" t="str">
        <f>TRIM(shipments[[#This Row],[Geography]])</f>
        <v>Canada</v>
      </c>
      <c r="J2680">
        <f>shipments[[#This Row],[Boxes]]*_xlfn.XLOOKUP(shipments[[#This Row],[Product]],products[Product], products[Cost per box])</f>
        <v>1481.91</v>
      </c>
    </row>
    <row r="2681" spans="3:10" x14ac:dyDescent="0.3">
      <c r="C2681" t="s">
        <v>8</v>
      </c>
      <c r="D2681" t="s">
        <v>38</v>
      </c>
      <c r="E2681" t="s">
        <v>18</v>
      </c>
      <c r="F2681" s="7">
        <v>45019</v>
      </c>
      <c r="G2681" s="4">
        <v>6139</v>
      </c>
      <c r="H2681">
        <v>368</v>
      </c>
      <c r="I2681" t="str">
        <f>TRIM(shipments[[#This Row],[Geography]])</f>
        <v>Australia</v>
      </c>
      <c r="J2681">
        <f>shipments[[#This Row],[Boxes]]*_xlfn.XLOOKUP(shipments[[#This Row],[Product]],products[Product], products[Cost per box])</f>
        <v>3657.9199999999996</v>
      </c>
    </row>
    <row r="2682" spans="3:10" x14ac:dyDescent="0.3">
      <c r="C2682" t="s">
        <v>65</v>
      </c>
      <c r="D2682" t="s">
        <v>36</v>
      </c>
      <c r="E2682" t="s">
        <v>31</v>
      </c>
      <c r="F2682" s="7">
        <v>44874</v>
      </c>
      <c r="G2682" s="4">
        <v>9331</v>
      </c>
      <c r="H2682">
        <v>540</v>
      </c>
      <c r="I2682" t="str">
        <f>TRIM(shipments[[#This Row],[Geography]])</f>
        <v>Canada</v>
      </c>
      <c r="J2682">
        <f>shipments[[#This Row],[Boxes]]*_xlfn.XLOOKUP(shipments[[#This Row],[Product]],products[Product], products[Cost per box])</f>
        <v>1490.3999999999999</v>
      </c>
    </row>
    <row r="2683" spans="3:10" x14ac:dyDescent="0.3">
      <c r="C2683" t="s">
        <v>66</v>
      </c>
      <c r="D2683" t="s">
        <v>110</v>
      </c>
      <c r="E2683" t="s">
        <v>30</v>
      </c>
      <c r="F2683" s="7">
        <v>44867</v>
      </c>
      <c r="G2683" s="4">
        <v>5579</v>
      </c>
      <c r="H2683">
        <v>402</v>
      </c>
      <c r="I2683" t="str">
        <f>TRIM(shipments[[#This Row],[Geography]])</f>
        <v>UK</v>
      </c>
      <c r="J2683">
        <f>shipments[[#This Row],[Boxes]]*_xlfn.XLOOKUP(shipments[[#This Row],[Product]],products[Product], products[Cost per box])</f>
        <v>2026.08</v>
      </c>
    </row>
    <row r="2684" spans="3:10" x14ac:dyDescent="0.3">
      <c r="C2684" t="s">
        <v>95</v>
      </c>
      <c r="D2684" t="s">
        <v>39</v>
      </c>
      <c r="E2684" t="s">
        <v>17</v>
      </c>
      <c r="F2684" s="7">
        <v>45036</v>
      </c>
      <c r="G2684" s="4">
        <v>6055</v>
      </c>
      <c r="H2684">
        <v>233</v>
      </c>
      <c r="I2684" t="str">
        <f>TRIM(shipments[[#This Row],[Geography]])</f>
        <v>UK</v>
      </c>
      <c r="J2684">
        <f>shipments[[#This Row],[Boxes]]*_xlfn.XLOOKUP(shipments[[#This Row],[Product]],products[Product], products[Cost per box])</f>
        <v>1470.23</v>
      </c>
    </row>
    <row r="2685" spans="3:10" x14ac:dyDescent="0.3">
      <c r="C2685" t="s">
        <v>5</v>
      </c>
      <c r="D2685" t="s">
        <v>111</v>
      </c>
      <c r="E2685" t="s">
        <v>30</v>
      </c>
      <c r="F2685" s="7">
        <v>44657</v>
      </c>
      <c r="G2685" s="4">
        <v>2723</v>
      </c>
      <c r="H2685">
        <v>3</v>
      </c>
      <c r="I2685" t="str">
        <f>TRIM(shipments[[#This Row],[Geography]])</f>
        <v>New Zealand</v>
      </c>
      <c r="J2685">
        <f>shipments[[#This Row],[Boxes]]*_xlfn.XLOOKUP(shipments[[#This Row],[Product]],products[Product], products[Cost per box])</f>
        <v>15.120000000000001</v>
      </c>
    </row>
    <row r="2686" spans="3:10" x14ac:dyDescent="0.3">
      <c r="C2686" t="s">
        <v>8</v>
      </c>
      <c r="D2686" t="s">
        <v>104</v>
      </c>
      <c r="E2686" t="s">
        <v>21</v>
      </c>
      <c r="F2686" s="7">
        <v>44912</v>
      </c>
      <c r="G2686" s="4"/>
      <c r="H2686">
        <v>354</v>
      </c>
      <c r="I2686" t="str">
        <f>TRIM(shipments[[#This Row],[Geography]])</f>
        <v>Australia</v>
      </c>
      <c r="J2686">
        <f>shipments[[#This Row],[Boxes]]*_xlfn.XLOOKUP(shipments[[#This Row],[Product]],products[Product], products[Cost per box])</f>
        <v>2909.88</v>
      </c>
    </row>
    <row r="2687" spans="3:10" x14ac:dyDescent="0.3">
      <c r="C2687" t="s">
        <v>74</v>
      </c>
      <c r="D2687" t="s">
        <v>101</v>
      </c>
      <c r="E2687" t="s">
        <v>32</v>
      </c>
      <c r="F2687" s="7">
        <v>44842</v>
      </c>
      <c r="G2687" s="4">
        <v>5656</v>
      </c>
      <c r="H2687">
        <v>347</v>
      </c>
      <c r="I2687" t="str">
        <f>TRIM(shipments[[#This Row],[Geography]])</f>
        <v>USA</v>
      </c>
      <c r="J2687">
        <f>shipments[[#This Row],[Boxes]]*_xlfn.XLOOKUP(shipments[[#This Row],[Product]],products[Product], products[Cost per box])</f>
        <v>1152.04</v>
      </c>
    </row>
    <row r="2688" spans="3:10" x14ac:dyDescent="0.3">
      <c r="C2688" t="s">
        <v>70</v>
      </c>
      <c r="D2688" t="s">
        <v>37</v>
      </c>
      <c r="E2688" t="s">
        <v>23</v>
      </c>
      <c r="F2688" s="7">
        <v>44939</v>
      </c>
      <c r="G2688" s="4"/>
      <c r="H2688">
        <v>277</v>
      </c>
      <c r="I2688" t="str">
        <f>TRIM(shipments[[#This Row],[Geography]])</f>
        <v>New Zealand</v>
      </c>
      <c r="J2688">
        <f>shipments[[#This Row],[Boxes]]*_xlfn.XLOOKUP(shipments[[#This Row],[Product]],products[Product], products[Cost per box])</f>
        <v>1312.98</v>
      </c>
    </row>
    <row r="2689" spans="3:10" x14ac:dyDescent="0.3">
      <c r="C2689" t="s">
        <v>71</v>
      </c>
      <c r="D2689" t="s">
        <v>104</v>
      </c>
      <c r="E2689" t="s">
        <v>20</v>
      </c>
      <c r="F2689" s="7">
        <v>44758</v>
      </c>
      <c r="G2689" s="4">
        <v>3360</v>
      </c>
      <c r="H2689">
        <v>448</v>
      </c>
      <c r="I2689" t="str">
        <f>TRIM(shipments[[#This Row],[Geography]])</f>
        <v>Australia</v>
      </c>
      <c r="J2689">
        <f>shipments[[#This Row],[Boxes]]*_xlfn.XLOOKUP(shipments[[#This Row],[Product]],products[Product], products[Cost per box])</f>
        <v>1648.64</v>
      </c>
    </row>
    <row r="2690" spans="3:10" x14ac:dyDescent="0.3">
      <c r="C2690" t="s">
        <v>5</v>
      </c>
      <c r="D2690" t="s">
        <v>38</v>
      </c>
      <c r="E2690" t="s">
        <v>33</v>
      </c>
      <c r="F2690" s="7">
        <v>44832</v>
      </c>
      <c r="G2690" s="4">
        <v>1813</v>
      </c>
      <c r="H2690">
        <v>338</v>
      </c>
      <c r="I2690" t="str">
        <f>TRIM(shipments[[#This Row],[Geography]])</f>
        <v>Australia</v>
      </c>
      <c r="J2690">
        <f>shipments[[#This Row],[Boxes]]*_xlfn.XLOOKUP(shipments[[#This Row],[Product]],products[Product], products[Cost per box])</f>
        <v>895.69999999999993</v>
      </c>
    </row>
    <row r="2691" spans="3:10" x14ac:dyDescent="0.3">
      <c r="C2691" t="s">
        <v>71</v>
      </c>
      <c r="D2691" t="s">
        <v>37</v>
      </c>
      <c r="E2691" t="s">
        <v>23</v>
      </c>
      <c r="F2691" s="7">
        <v>45082</v>
      </c>
      <c r="G2691" s="4">
        <v>245</v>
      </c>
      <c r="H2691">
        <v>1565</v>
      </c>
      <c r="I2691" t="str">
        <f>TRIM(shipments[[#This Row],[Geography]])</f>
        <v>New Zealand</v>
      </c>
      <c r="J2691">
        <f>shipments[[#This Row],[Boxes]]*_xlfn.XLOOKUP(shipments[[#This Row],[Product]],products[Product], products[Cost per box])</f>
        <v>7418.1</v>
      </c>
    </row>
    <row r="2692" spans="3:10" x14ac:dyDescent="0.3">
      <c r="C2692" t="s">
        <v>66</v>
      </c>
      <c r="D2692" t="s">
        <v>104</v>
      </c>
      <c r="E2692" t="s">
        <v>25</v>
      </c>
      <c r="F2692" s="7">
        <v>44680</v>
      </c>
      <c r="G2692" s="4">
        <v>1512</v>
      </c>
      <c r="H2692">
        <v>111</v>
      </c>
      <c r="I2692" t="str">
        <f>TRIM(shipments[[#This Row],[Geography]])</f>
        <v>Australia</v>
      </c>
      <c r="J2692">
        <f>shipments[[#This Row],[Boxes]]*_xlfn.XLOOKUP(shipments[[#This Row],[Product]],products[Product], products[Cost per box])</f>
        <v>713.73</v>
      </c>
    </row>
    <row r="2693" spans="3:10" x14ac:dyDescent="0.3">
      <c r="C2693" t="s">
        <v>66</v>
      </c>
      <c r="D2693" t="s">
        <v>36</v>
      </c>
      <c r="E2693" t="s">
        <v>28</v>
      </c>
      <c r="F2693" s="7">
        <v>45119</v>
      </c>
      <c r="G2693" s="4">
        <v>6531</v>
      </c>
      <c r="H2693">
        <v>793</v>
      </c>
      <c r="I2693" t="str">
        <f>TRIM(shipments[[#This Row],[Geography]])</f>
        <v>Canada</v>
      </c>
      <c r="J2693">
        <f>shipments[[#This Row],[Boxes]]*_xlfn.XLOOKUP(shipments[[#This Row],[Product]],products[Product], products[Cost per box])</f>
        <v>6684.99</v>
      </c>
    </row>
    <row r="2694" spans="3:10" x14ac:dyDescent="0.3">
      <c r="C2694" t="s">
        <v>73</v>
      </c>
      <c r="D2694" t="s">
        <v>36</v>
      </c>
      <c r="E2694" t="s">
        <v>23</v>
      </c>
      <c r="F2694" s="7">
        <v>44980</v>
      </c>
      <c r="G2694" s="4">
        <v>1197</v>
      </c>
      <c r="H2694">
        <v>189</v>
      </c>
      <c r="I2694" t="str">
        <f>TRIM(shipments[[#This Row],[Geography]])</f>
        <v>Canada</v>
      </c>
      <c r="J2694">
        <f>shipments[[#This Row],[Boxes]]*_xlfn.XLOOKUP(shipments[[#This Row],[Product]],products[Product], products[Cost per box])</f>
        <v>895.86</v>
      </c>
    </row>
    <row r="2695" spans="3:10" x14ac:dyDescent="0.3">
      <c r="C2695" t="s">
        <v>95</v>
      </c>
      <c r="D2695" t="s">
        <v>37</v>
      </c>
      <c r="E2695" t="s">
        <v>29</v>
      </c>
      <c r="F2695" s="7">
        <v>45033</v>
      </c>
      <c r="G2695" s="4">
        <v>12845</v>
      </c>
      <c r="H2695">
        <v>640</v>
      </c>
      <c r="I2695" t="str">
        <f>TRIM(shipments[[#This Row],[Geography]])</f>
        <v>New Zealand</v>
      </c>
      <c r="J2695">
        <f>shipments[[#This Row],[Boxes]]*_xlfn.XLOOKUP(shipments[[#This Row],[Product]],products[Product], products[Cost per box])</f>
        <v>4352</v>
      </c>
    </row>
    <row r="2696" spans="3:10" x14ac:dyDescent="0.3">
      <c r="C2696" t="s">
        <v>8</v>
      </c>
      <c r="D2696" t="s">
        <v>35</v>
      </c>
      <c r="E2696" t="s">
        <v>13</v>
      </c>
      <c r="F2696" s="7">
        <v>44728</v>
      </c>
      <c r="G2696" s="4">
        <v>8057</v>
      </c>
      <c r="H2696">
        <v>372</v>
      </c>
      <c r="I2696" t="str">
        <f>TRIM(shipments[[#This Row],[Geography]])</f>
        <v>USA</v>
      </c>
      <c r="J2696">
        <f>shipments[[#This Row],[Boxes]]*_xlfn.XLOOKUP(shipments[[#This Row],[Product]],products[Product], products[Cost per box])</f>
        <v>1956.72</v>
      </c>
    </row>
    <row r="2697" spans="3:10" x14ac:dyDescent="0.3">
      <c r="C2697" t="s">
        <v>68</v>
      </c>
      <c r="D2697" t="s">
        <v>35</v>
      </c>
      <c r="E2697" t="s">
        <v>13</v>
      </c>
      <c r="F2697" s="7">
        <v>44957</v>
      </c>
      <c r="G2697" s="4">
        <v>6664</v>
      </c>
      <c r="H2697">
        <v>247</v>
      </c>
      <c r="I2697" t="str">
        <f>TRIM(shipments[[#This Row],[Geography]])</f>
        <v>USA</v>
      </c>
      <c r="J2697">
        <f>shipments[[#This Row],[Boxes]]*_xlfn.XLOOKUP(shipments[[#This Row],[Product]],products[Product], products[Cost per box])</f>
        <v>1299.22</v>
      </c>
    </row>
    <row r="2698" spans="3:10" x14ac:dyDescent="0.3">
      <c r="C2698" t="s">
        <v>64</v>
      </c>
      <c r="D2698" t="s">
        <v>109</v>
      </c>
      <c r="E2698" t="s">
        <v>4</v>
      </c>
      <c r="F2698" s="7">
        <v>44874</v>
      </c>
      <c r="G2698" s="4">
        <v>5341</v>
      </c>
      <c r="H2698">
        <v>361</v>
      </c>
      <c r="I2698" t="str">
        <f>TRIM(shipments[[#This Row],[Geography]])</f>
        <v>India</v>
      </c>
      <c r="J2698">
        <f>shipments[[#This Row],[Boxes]]*_xlfn.XLOOKUP(shipments[[#This Row],[Product]],products[Product], products[Cost per box])</f>
        <v>1859.15</v>
      </c>
    </row>
    <row r="2699" spans="3:10" x14ac:dyDescent="0.3">
      <c r="C2699" t="s">
        <v>5</v>
      </c>
      <c r="D2699" t="s">
        <v>37</v>
      </c>
      <c r="E2699" t="s">
        <v>22</v>
      </c>
      <c r="F2699" s="7">
        <v>44959</v>
      </c>
      <c r="G2699" s="4">
        <v>203</v>
      </c>
      <c r="H2699">
        <v>91</v>
      </c>
      <c r="I2699" t="str">
        <f>TRIM(shipments[[#This Row],[Geography]])</f>
        <v>New Zealand</v>
      </c>
      <c r="J2699">
        <f>shipments[[#This Row],[Boxes]]*_xlfn.XLOOKUP(shipments[[#This Row],[Product]],products[Product], products[Cost per box])</f>
        <v>930.93000000000006</v>
      </c>
    </row>
    <row r="2700" spans="3:10" x14ac:dyDescent="0.3">
      <c r="C2700" t="s">
        <v>69</v>
      </c>
      <c r="D2700" t="s">
        <v>100</v>
      </c>
      <c r="E2700" t="s">
        <v>21</v>
      </c>
      <c r="F2700" s="7">
        <v>44919</v>
      </c>
      <c r="G2700" s="4">
        <v>6286</v>
      </c>
      <c r="H2700">
        <v>425</v>
      </c>
      <c r="I2700" t="str">
        <f>TRIM(shipments[[#This Row],[Geography]])</f>
        <v>India</v>
      </c>
      <c r="J2700">
        <f>shipments[[#This Row],[Boxes]]*_xlfn.XLOOKUP(shipments[[#This Row],[Product]],products[Product], products[Cost per box])</f>
        <v>3493.5000000000005</v>
      </c>
    </row>
    <row r="2701" spans="3:10" x14ac:dyDescent="0.3">
      <c r="C2701" t="s">
        <v>6</v>
      </c>
      <c r="D2701" t="s">
        <v>35</v>
      </c>
      <c r="E2701" t="s">
        <v>21</v>
      </c>
      <c r="F2701" s="7">
        <v>44683</v>
      </c>
      <c r="G2701" s="4">
        <v>5586</v>
      </c>
      <c r="H2701">
        <v>418</v>
      </c>
      <c r="I2701" t="str">
        <f>TRIM(shipments[[#This Row],[Geography]])</f>
        <v>USA</v>
      </c>
      <c r="J2701">
        <f>shipments[[#This Row],[Boxes]]*_xlfn.XLOOKUP(shipments[[#This Row],[Product]],products[Product], products[Cost per box])</f>
        <v>3435.9600000000005</v>
      </c>
    </row>
    <row r="2702" spans="3:10" x14ac:dyDescent="0.3">
      <c r="C2702" t="s">
        <v>8</v>
      </c>
      <c r="D2702" t="s">
        <v>37</v>
      </c>
      <c r="E2702" t="s">
        <v>17</v>
      </c>
      <c r="F2702" s="7">
        <v>45110</v>
      </c>
      <c r="G2702" s="4">
        <v>7210</v>
      </c>
      <c r="H2702">
        <v>126</v>
      </c>
      <c r="I2702" t="str">
        <f>TRIM(shipments[[#This Row],[Geography]])</f>
        <v>New Zealand</v>
      </c>
      <c r="J2702">
        <f>shipments[[#This Row],[Boxes]]*_xlfn.XLOOKUP(shipments[[#This Row],[Product]],products[Product], products[Cost per box])</f>
        <v>795.06</v>
      </c>
    </row>
    <row r="2703" spans="3:10" x14ac:dyDescent="0.3">
      <c r="C2703" t="s">
        <v>75</v>
      </c>
      <c r="D2703" t="s">
        <v>98</v>
      </c>
      <c r="E2703" t="s">
        <v>4</v>
      </c>
      <c r="F2703" s="7">
        <v>44836</v>
      </c>
      <c r="G2703" s="4">
        <v>6650</v>
      </c>
      <c r="H2703">
        <v>195</v>
      </c>
      <c r="I2703" t="str">
        <f>TRIM(shipments[[#This Row],[Geography]])</f>
        <v>UK</v>
      </c>
      <c r="J2703">
        <f>shipments[[#This Row],[Boxes]]*_xlfn.XLOOKUP(shipments[[#This Row],[Product]],products[Product], products[Cost per box])</f>
        <v>1004.2500000000001</v>
      </c>
    </row>
    <row r="2704" spans="3:10" x14ac:dyDescent="0.3">
      <c r="C2704" t="s">
        <v>70</v>
      </c>
      <c r="D2704" t="s">
        <v>110</v>
      </c>
      <c r="E2704" t="s">
        <v>22</v>
      </c>
      <c r="F2704" s="7">
        <v>44874</v>
      </c>
      <c r="G2704" s="4">
        <v>784</v>
      </c>
      <c r="H2704">
        <v>2035</v>
      </c>
      <c r="I2704" t="str">
        <f>TRIM(shipments[[#This Row],[Geography]])</f>
        <v>UK</v>
      </c>
      <c r="J2704">
        <f>shipments[[#This Row],[Boxes]]*_xlfn.XLOOKUP(shipments[[#This Row],[Product]],products[Product], products[Cost per box])</f>
        <v>20818.05</v>
      </c>
    </row>
    <row r="2705" spans="3:10" x14ac:dyDescent="0.3">
      <c r="C2705" t="s">
        <v>74</v>
      </c>
      <c r="D2705" t="s">
        <v>101</v>
      </c>
      <c r="E2705" t="s">
        <v>16</v>
      </c>
      <c r="F2705" s="7">
        <v>44728</v>
      </c>
      <c r="G2705" s="4">
        <v>1687</v>
      </c>
      <c r="H2705">
        <v>577</v>
      </c>
      <c r="I2705" t="str">
        <f>TRIM(shipments[[#This Row],[Geography]])</f>
        <v>USA</v>
      </c>
      <c r="J2705">
        <f>shipments[[#This Row],[Boxes]]*_xlfn.XLOOKUP(shipments[[#This Row],[Product]],products[Product], products[Cost per box])</f>
        <v>3300.44</v>
      </c>
    </row>
    <row r="2706" spans="3:10" x14ac:dyDescent="0.3">
      <c r="C2706" t="s">
        <v>2</v>
      </c>
      <c r="D2706" t="s">
        <v>36</v>
      </c>
      <c r="E2706" t="s">
        <v>13</v>
      </c>
      <c r="F2706" s="7">
        <v>44742</v>
      </c>
      <c r="G2706" s="4">
        <v>7770</v>
      </c>
      <c r="H2706">
        <v>132</v>
      </c>
      <c r="I2706" t="str">
        <f>TRIM(shipments[[#This Row],[Geography]])</f>
        <v>Canada</v>
      </c>
      <c r="J2706">
        <f>shipments[[#This Row],[Boxes]]*_xlfn.XLOOKUP(shipments[[#This Row],[Product]],products[Product], products[Cost per box])</f>
        <v>694.31999999999994</v>
      </c>
    </row>
    <row r="2707" spans="3:10" x14ac:dyDescent="0.3">
      <c r="C2707" t="s">
        <v>67</v>
      </c>
      <c r="D2707" t="s">
        <v>104</v>
      </c>
      <c r="E2707" t="s">
        <v>26</v>
      </c>
      <c r="F2707" s="7">
        <v>44772</v>
      </c>
      <c r="G2707" s="4"/>
      <c r="H2707">
        <v>477</v>
      </c>
      <c r="I2707" t="str">
        <f>TRIM(shipments[[#This Row],[Geography]])</f>
        <v>Australia</v>
      </c>
      <c r="J2707">
        <f>shipments[[#This Row],[Boxes]]*_xlfn.XLOOKUP(shipments[[#This Row],[Product]],products[Product], products[Cost per box])</f>
        <v>5919.57</v>
      </c>
    </row>
    <row r="2708" spans="3:10" x14ac:dyDescent="0.3">
      <c r="C2708" t="s">
        <v>8</v>
      </c>
      <c r="D2708" t="s">
        <v>108</v>
      </c>
      <c r="E2708" t="s">
        <v>23</v>
      </c>
      <c r="F2708" s="7">
        <v>44905</v>
      </c>
      <c r="G2708" s="4">
        <v>1561</v>
      </c>
      <c r="H2708">
        <v>372</v>
      </c>
      <c r="I2708" t="str">
        <f>TRIM(shipments[[#This Row],[Geography]])</f>
        <v>USA</v>
      </c>
      <c r="J2708">
        <f>shipments[[#This Row],[Boxes]]*_xlfn.XLOOKUP(shipments[[#This Row],[Product]],products[Product], products[Cost per box])</f>
        <v>1763.28</v>
      </c>
    </row>
    <row r="2709" spans="3:10" x14ac:dyDescent="0.3">
      <c r="C2709" t="s">
        <v>2</v>
      </c>
      <c r="D2709" t="s">
        <v>112</v>
      </c>
      <c r="E2709" t="s">
        <v>31</v>
      </c>
      <c r="F2709" s="7">
        <v>44889</v>
      </c>
      <c r="G2709" s="4">
        <v>2884</v>
      </c>
      <c r="H2709">
        <v>186</v>
      </c>
      <c r="I2709" t="str">
        <f>TRIM(shipments[[#This Row],[Geography]])</f>
        <v>Australia</v>
      </c>
      <c r="J2709">
        <f>shipments[[#This Row],[Boxes]]*_xlfn.XLOOKUP(shipments[[#This Row],[Product]],products[Product], products[Cost per box])</f>
        <v>513.36</v>
      </c>
    </row>
    <row r="2710" spans="3:10" x14ac:dyDescent="0.3">
      <c r="C2710" t="s">
        <v>94</v>
      </c>
      <c r="D2710" t="s">
        <v>36</v>
      </c>
      <c r="E2710" t="s">
        <v>24</v>
      </c>
      <c r="F2710" s="7">
        <v>45013</v>
      </c>
      <c r="G2710" s="4">
        <v>6216</v>
      </c>
      <c r="H2710">
        <v>489</v>
      </c>
      <c r="I2710" t="str">
        <f>TRIM(shipments[[#This Row],[Geography]])</f>
        <v>Canada</v>
      </c>
      <c r="J2710">
        <f>shipments[[#This Row],[Boxes]]*_xlfn.XLOOKUP(shipments[[#This Row],[Product]],products[Product], products[Cost per box])</f>
        <v>5139.3900000000003</v>
      </c>
    </row>
    <row r="2711" spans="3:10" x14ac:dyDescent="0.3">
      <c r="C2711" t="s">
        <v>69</v>
      </c>
      <c r="D2711" t="s">
        <v>106</v>
      </c>
      <c r="E2711" t="s">
        <v>30</v>
      </c>
      <c r="F2711" s="7">
        <v>44761</v>
      </c>
      <c r="G2711" s="4">
        <v>4991</v>
      </c>
      <c r="H2711">
        <v>57</v>
      </c>
      <c r="I2711" t="str">
        <f>TRIM(shipments[[#This Row],[Geography]])</f>
        <v>USA</v>
      </c>
      <c r="J2711">
        <f>shipments[[#This Row],[Boxes]]*_xlfn.XLOOKUP(shipments[[#This Row],[Product]],products[Product], products[Cost per box])</f>
        <v>287.28000000000003</v>
      </c>
    </row>
    <row r="2712" spans="3:10" x14ac:dyDescent="0.3">
      <c r="C2712" t="s">
        <v>70</v>
      </c>
      <c r="D2712" t="s">
        <v>36</v>
      </c>
      <c r="E2712" t="s">
        <v>13</v>
      </c>
      <c r="F2712" s="7">
        <v>45054</v>
      </c>
      <c r="G2712" s="4">
        <v>5607</v>
      </c>
      <c r="H2712">
        <v>31</v>
      </c>
      <c r="I2712" t="str">
        <f>TRIM(shipments[[#This Row],[Geography]])</f>
        <v>Canada</v>
      </c>
      <c r="J2712">
        <f>shipments[[#This Row],[Boxes]]*_xlfn.XLOOKUP(shipments[[#This Row],[Product]],products[Product], products[Cost per box])</f>
        <v>163.06</v>
      </c>
    </row>
    <row r="2713" spans="3:10" x14ac:dyDescent="0.3">
      <c r="C2713" t="s">
        <v>71</v>
      </c>
      <c r="D2713" t="s">
        <v>38</v>
      </c>
      <c r="E2713" t="s">
        <v>25</v>
      </c>
      <c r="F2713" s="7">
        <v>44820</v>
      </c>
      <c r="G2713" s="4">
        <v>13391</v>
      </c>
      <c r="H2713">
        <v>157</v>
      </c>
      <c r="I2713" t="str">
        <f>TRIM(shipments[[#This Row],[Geography]])</f>
        <v>Australia</v>
      </c>
      <c r="J2713">
        <f>shipments[[#This Row],[Boxes]]*_xlfn.XLOOKUP(shipments[[#This Row],[Product]],products[Product], products[Cost per box])</f>
        <v>1009.51</v>
      </c>
    </row>
    <row r="2714" spans="3:10" x14ac:dyDescent="0.3">
      <c r="C2714" t="s">
        <v>67</v>
      </c>
      <c r="D2714" t="s">
        <v>113</v>
      </c>
      <c r="E2714" t="s">
        <v>27</v>
      </c>
      <c r="F2714" s="7">
        <v>44878</v>
      </c>
      <c r="G2714" s="4">
        <v>7812</v>
      </c>
      <c r="H2714">
        <v>155</v>
      </c>
      <c r="I2714" t="str">
        <f>TRIM(shipments[[#This Row],[Geography]])</f>
        <v>New Zealand</v>
      </c>
      <c r="J2714">
        <f>shipments[[#This Row],[Boxes]]*_xlfn.XLOOKUP(shipments[[#This Row],[Product]],products[Product], products[Cost per box])</f>
        <v>1483.3500000000001</v>
      </c>
    </row>
    <row r="2715" spans="3:10" x14ac:dyDescent="0.3">
      <c r="C2715" t="s">
        <v>93</v>
      </c>
      <c r="D2715" t="s">
        <v>38</v>
      </c>
      <c r="E2715" t="s">
        <v>23</v>
      </c>
      <c r="F2715" s="7">
        <v>45119</v>
      </c>
      <c r="G2715" s="4">
        <v>2191</v>
      </c>
      <c r="H2715">
        <v>85</v>
      </c>
      <c r="I2715" t="str">
        <f>TRIM(shipments[[#This Row],[Geography]])</f>
        <v>Australia</v>
      </c>
      <c r="J2715">
        <f>shipments[[#This Row],[Boxes]]*_xlfn.XLOOKUP(shipments[[#This Row],[Product]],products[Product], products[Cost per box])</f>
        <v>402.90000000000003</v>
      </c>
    </row>
    <row r="2716" spans="3:10" x14ac:dyDescent="0.3">
      <c r="C2716" t="s">
        <v>68</v>
      </c>
      <c r="D2716" t="s">
        <v>36</v>
      </c>
      <c r="E2716" t="s">
        <v>21</v>
      </c>
      <c r="F2716" s="7">
        <v>45062</v>
      </c>
      <c r="G2716" s="4">
        <v>700</v>
      </c>
      <c r="H2716">
        <v>34</v>
      </c>
      <c r="I2716" t="str">
        <f>TRIM(shipments[[#This Row],[Geography]])</f>
        <v>Canada</v>
      </c>
      <c r="J2716">
        <f>shipments[[#This Row],[Boxes]]*_xlfn.XLOOKUP(shipments[[#This Row],[Product]],products[Product], products[Cost per box])</f>
        <v>279.48</v>
      </c>
    </row>
    <row r="2717" spans="3:10" x14ac:dyDescent="0.3">
      <c r="C2717" t="s">
        <v>66</v>
      </c>
      <c r="D2717" t="s">
        <v>38</v>
      </c>
      <c r="E2717" t="s">
        <v>14</v>
      </c>
      <c r="F2717" s="7">
        <v>45078</v>
      </c>
      <c r="G2717" s="4">
        <v>9898</v>
      </c>
      <c r="H2717">
        <v>495</v>
      </c>
      <c r="I2717" t="str">
        <f>TRIM(shipments[[#This Row],[Geography]])</f>
        <v>Australia</v>
      </c>
      <c r="J2717">
        <f>shipments[[#This Row],[Boxes]]*_xlfn.XLOOKUP(shipments[[#This Row],[Product]],products[Product], products[Cost per box])</f>
        <v>3702.6000000000004</v>
      </c>
    </row>
    <row r="2718" spans="3:10" x14ac:dyDescent="0.3">
      <c r="C2718" t="s">
        <v>69</v>
      </c>
      <c r="D2718" t="s">
        <v>37</v>
      </c>
      <c r="E2718" t="s">
        <v>14</v>
      </c>
      <c r="F2718" s="7">
        <v>45019</v>
      </c>
      <c r="G2718" s="4">
        <v>2954</v>
      </c>
      <c r="H2718">
        <v>320</v>
      </c>
      <c r="I2718" t="str">
        <f>TRIM(shipments[[#This Row],[Geography]])</f>
        <v>New Zealand</v>
      </c>
      <c r="J2718">
        <f>shipments[[#This Row],[Boxes]]*_xlfn.XLOOKUP(shipments[[#This Row],[Product]],products[Product], products[Cost per box])</f>
        <v>2393.6000000000004</v>
      </c>
    </row>
    <row r="2719" spans="3:10" x14ac:dyDescent="0.3">
      <c r="C2719" t="s">
        <v>65</v>
      </c>
      <c r="D2719" t="s">
        <v>35</v>
      </c>
      <c r="E2719" t="s">
        <v>26</v>
      </c>
      <c r="F2719" s="7">
        <v>45154</v>
      </c>
      <c r="G2719" s="4">
        <v>322</v>
      </c>
      <c r="H2719">
        <v>430</v>
      </c>
      <c r="I2719" t="str">
        <f>TRIM(shipments[[#This Row],[Geography]])</f>
        <v>USA</v>
      </c>
      <c r="J2719">
        <f>shipments[[#This Row],[Boxes]]*_xlfn.XLOOKUP(shipments[[#This Row],[Product]],products[Product], products[Cost per box])</f>
        <v>5336.3</v>
      </c>
    </row>
    <row r="2720" spans="3:10" x14ac:dyDescent="0.3">
      <c r="C2720" t="s">
        <v>10</v>
      </c>
      <c r="D2720" t="s">
        <v>101</v>
      </c>
      <c r="E2720" t="s">
        <v>26</v>
      </c>
      <c r="F2720" s="7">
        <v>44794</v>
      </c>
      <c r="G2720" s="4">
        <v>2331</v>
      </c>
      <c r="H2720">
        <v>798</v>
      </c>
      <c r="I2720" t="str">
        <f>TRIM(shipments[[#This Row],[Geography]])</f>
        <v>USA</v>
      </c>
      <c r="J2720">
        <f>shipments[[#This Row],[Boxes]]*_xlfn.XLOOKUP(shipments[[#This Row],[Product]],products[Product], products[Cost per box])</f>
        <v>9903.18</v>
      </c>
    </row>
    <row r="2721" spans="3:10" x14ac:dyDescent="0.3">
      <c r="C2721" t="s">
        <v>69</v>
      </c>
      <c r="D2721" t="s">
        <v>35</v>
      </c>
      <c r="E2721" t="s">
        <v>18</v>
      </c>
      <c r="F2721" s="7">
        <v>45050</v>
      </c>
      <c r="G2721" s="4">
        <v>8512</v>
      </c>
      <c r="H2721">
        <v>846</v>
      </c>
      <c r="I2721" t="str">
        <f>TRIM(shipments[[#This Row],[Geography]])</f>
        <v>USA</v>
      </c>
      <c r="J2721">
        <f>shipments[[#This Row],[Boxes]]*_xlfn.XLOOKUP(shipments[[#This Row],[Product]],products[Product], products[Cost per box])</f>
        <v>8409.24</v>
      </c>
    </row>
    <row r="2722" spans="3:10" x14ac:dyDescent="0.3">
      <c r="C2722" t="s">
        <v>66</v>
      </c>
      <c r="D2722" t="s">
        <v>35</v>
      </c>
      <c r="E2722" t="s">
        <v>27</v>
      </c>
      <c r="F2722" s="7">
        <v>44938</v>
      </c>
      <c r="G2722" s="4">
        <v>4074</v>
      </c>
      <c r="H2722">
        <v>311</v>
      </c>
      <c r="I2722" t="str">
        <f>TRIM(shipments[[#This Row],[Geography]])</f>
        <v>USA</v>
      </c>
      <c r="J2722">
        <f>shipments[[#This Row],[Boxes]]*_xlfn.XLOOKUP(shipments[[#This Row],[Product]],products[Product], products[Cost per box])</f>
        <v>2976.27</v>
      </c>
    </row>
    <row r="2723" spans="3:10" x14ac:dyDescent="0.3">
      <c r="C2723" t="s">
        <v>9</v>
      </c>
      <c r="D2723" t="s">
        <v>101</v>
      </c>
      <c r="E2723" t="s">
        <v>32</v>
      </c>
      <c r="F2723" s="7">
        <v>44847</v>
      </c>
      <c r="G2723" s="4">
        <v>3129</v>
      </c>
      <c r="H2723">
        <v>1353</v>
      </c>
      <c r="I2723" t="str">
        <f>TRIM(shipments[[#This Row],[Geography]])</f>
        <v>USA</v>
      </c>
      <c r="J2723">
        <f>shipments[[#This Row],[Boxes]]*_xlfn.XLOOKUP(shipments[[#This Row],[Product]],products[Product], products[Cost per box])</f>
        <v>4491.96</v>
      </c>
    </row>
    <row r="2724" spans="3:10" x14ac:dyDescent="0.3">
      <c r="C2724" t="s">
        <v>64</v>
      </c>
      <c r="D2724" t="s">
        <v>38</v>
      </c>
      <c r="E2724" t="s">
        <v>32</v>
      </c>
      <c r="F2724" s="7">
        <v>45103</v>
      </c>
      <c r="G2724" s="4">
        <v>6139</v>
      </c>
      <c r="H2724">
        <v>587</v>
      </c>
      <c r="I2724" t="str">
        <f>TRIM(shipments[[#This Row],[Geography]])</f>
        <v>Australia</v>
      </c>
      <c r="J2724">
        <f>shipments[[#This Row],[Boxes]]*_xlfn.XLOOKUP(shipments[[#This Row],[Product]],products[Product], products[Cost per box])</f>
        <v>1948.84</v>
      </c>
    </row>
    <row r="2725" spans="3:10" x14ac:dyDescent="0.3">
      <c r="C2725" t="s">
        <v>64</v>
      </c>
      <c r="D2725" t="s">
        <v>34</v>
      </c>
      <c r="E2725" t="s">
        <v>23</v>
      </c>
      <c r="F2725" s="7">
        <v>45141</v>
      </c>
      <c r="G2725" s="4">
        <v>11494</v>
      </c>
      <c r="H2725">
        <v>2</v>
      </c>
      <c r="I2725" t="str">
        <f>TRIM(shipments[[#This Row],[Geography]])</f>
        <v>India</v>
      </c>
      <c r="J2725">
        <f>shipments[[#This Row],[Boxes]]*_xlfn.XLOOKUP(shipments[[#This Row],[Product]],products[Product], products[Cost per box])</f>
        <v>9.48</v>
      </c>
    </row>
    <row r="2726" spans="3:10" x14ac:dyDescent="0.3">
      <c r="C2726" t="s">
        <v>8</v>
      </c>
      <c r="D2726" t="s">
        <v>38</v>
      </c>
      <c r="E2726" t="s">
        <v>24</v>
      </c>
      <c r="F2726" s="7">
        <v>44877</v>
      </c>
      <c r="G2726" s="4">
        <v>5110</v>
      </c>
      <c r="H2726">
        <v>250</v>
      </c>
      <c r="I2726" t="str">
        <f>TRIM(shipments[[#This Row],[Geography]])</f>
        <v>Australia</v>
      </c>
      <c r="J2726">
        <f>shipments[[#This Row],[Boxes]]*_xlfn.XLOOKUP(shipments[[#This Row],[Product]],products[Product], products[Cost per box])</f>
        <v>2627.5</v>
      </c>
    </row>
    <row r="2727" spans="3:10" x14ac:dyDescent="0.3">
      <c r="C2727" t="s">
        <v>6</v>
      </c>
      <c r="D2727" t="s">
        <v>36</v>
      </c>
      <c r="E2727" t="s">
        <v>18</v>
      </c>
      <c r="F2727" s="7">
        <v>44918</v>
      </c>
      <c r="G2727" s="4">
        <v>1477</v>
      </c>
      <c r="H2727">
        <v>529</v>
      </c>
      <c r="I2727" t="str">
        <f>TRIM(shipments[[#This Row],[Geography]])</f>
        <v>Canada</v>
      </c>
      <c r="J2727">
        <f>shipments[[#This Row],[Boxes]]*_xlfn.XLOOKUP(shipments[[#This Row],[Product]],products[Product], products[Cost per box])</f>
        <v>5258.2599999999993</v>
      </c>
    </row>
    <row r="2728" spans="3:10" x14ac:dyDescent="0.3">
      <c r="C2728" t="s">
        <v>69</v>
      </c>
      <c r="D2728" t="s">
        <v>99</v>
      </c>
      <c r="E2728" t="s">
        <v>4</v>
      </c>
      <c r="F2728" s="7">
        <v>44916</v>
      </c>
      <c r="G2728" s="4">
        <v>3927</v>
      </c>
      <c r="H2728">
        <v>35</v>
      </c>
      <c r="I2728" t="str">
        <f>TRIM(shipments[[#This Row],[Geography]])</f>
        <v>India</v>
      </c>
      <c r="J2728">
        <f>shipments[[#This Row],[Boxes]]*_xlfn.XLOOKUP(shipments[[#This Row],[Product]],products[Product], products[Cost per box])</f>
        <v>180.25</v>
      </c>
    </row>
    <row r="2729" spans="3:10" x14ac:dyDescent="0.3">
      <c r="C2729" t="s">
        <v>64</v>
      </c>
      <c r="D2729" t="s">
        <v>36</v>
      </c>
      <c r="E2729" t="s">
        <v>17</v>
      </c>
      <c r="F2729" s="7">
        <v>44956</v>
      </c>
      <c r="G2729" s="4">
        <v>8512</v>
      </c>
      <c r="H2729">
        <v>426</v>
      </c>
      <c r="I2729" t="str">
        <f>TRIM(shipments[[#This Row],[Geography]])</f>
        <v>Canada</v>
      </c>
      <c r="J2729">
        <f>shipments[[#This Row],[Boxes]]*_xlfn.XLOOKUP(shipments[[#This Row],[Product]],products[Product], products[Cost per box])</f>
        <v>2688.06</v>
      </c>
    </row>
    <row r="2730" spans="3:10" x14ac:dyDescent="0.3">
      <c r="C2730" t="s">
        <v>7</v>
      </c>
      <c r="D2730" t="s">
        <v>105</v>
      </c>
      <c r="E2730" t="s">
        <v>4</v>
      </c>
      <c r="F2730" s="7">
        <v>44848</v>
      </c>
      <c r="G2730" s="4">
        <v>2009</v>
      </c>
      <c r="H2730">
        <v>187</v>
      </c>
      <c r="I2730" t="str">
        <f>TRIM(shipments[[#This Row],[Geography]])</f>
        <v>Canada</v>
      </c>
      <c r="J2730">
        <f>shipments[[#This Row],[Boxes]]*_xlfn.XLOOKUP(shipments[[#This Row],[Product]],products[Product], products[Cost per box])</f>
        <v>963.05000000000007</v>
      </c>
    </row>
    <row r="2731" spans="3:10" x14ac:dyDescent="0.3">
      <c r="C2731" t="s">
        <v>95</v>
      </c>
      <c r="D2731" t="s">
        <v>37</v>
      </c>
      <c r="E2731" t="s">
        <v>27</v>
      </c>
      <c r="F2731" s="7">
        <v>44971</v>
      </c>
      <c r="G2731" s="4">
        <v>5068</v>
      </c>
      <c r="H2731">
        <v>557</v>
      </c>
      <c r="I2731" t="str">
        <f>TRIM(shipments[[#This Row],[Geography]])</f>
        <v>New Zealand</v>
      </c>
      <c r="J2731">
        <f>shipments[[#This Row],[Boxes]]*_xlfn.XLOOKUP(shipments[[#This Row],[Product]],products[Product], products[Cost per box])</f>
        <v>5330.49</v>
      </c>
    </row>
    <row r="2732" spans="3:10" x14ac:dyDescent="0.3">
      <c r="C2732" t="s">
        <v>69</v>
      </c>
      <c r="D2732" t="s">
        <v>39</v>
      </c>
      <c r="E2732" t="s">
        <v>4</v>
      </c>
      <c r="F2732" s="7">
        <v>45023</v>
      </c>
      <c r="G2732" s="4">
        <v>875</v>
      </c>
      <c r="H2732">
        <v>557</v>
      </c>
      <c r="I2732" t="str">
        <f>TRIM(shipments[[#This Row],[Geography]])</f>
        <v>UK</v>
      </c>
      <c r="J2732">
        <f>shipments[[#This Row],[Boxes]]*_xlfn.XLOOKUP(shipments[[#This Row],[Product]],products[Product], products[Cost per box])</f>
        <v>2868.55</v>
      </c>
    </row>
    <row r="2733" spans="3:10" x14ac:dyDescent="0.3">
      <c r="C2733" t="s">
        <v>64</v>
      </c>
      <c r="D2733" t="s">
        <v>115</v>
      </c>
      <c r="E2733" t="s">
        <v>4</v>
      </c>
      <c r="F2733" s="7">
        <v>44736</v>
      </c>
      <c r="G2733" s="4">
        <v>10262</v>
      </c>
      <c r="H2733">
        <v>535</v>
      </c>
      <c r="I2733" t="str">
        <f>TRIM(shipments[[#This Row],[Geography]])</f>
        <v>Australia</v>
      </c>
      <c r="J2733">
        <f>shipments[[#This Row],[Boxes]]*_xlfn.XLOOKUP(shipments[[#This Row],[Product]],products[Product], products[Cost per box])</f>
        <v>2755.25</v>
      </c>
    </row>
    <row r="2734" spans="3:10" x14ac:dyDescent="0.3">
      <c r="C2734" t="s">
        <v>74</v>
      </c>
      <c r="D2734" t="s">
        <v>111</v>
      </c>
      <c r="E2734" t="s">
        <v>16</v>
      </c>
      <c r="F2734" s="7">
        <v>44685</v>
      </c>
      <c r="G2734" s="4">
        <v>2037</v>
      </c>
      <c r="H2734">
        <v>492</v>
      </c>
      <c r="I2734" t="str">
        <f>TRIM(shipments[[#This Row],[Geography]])</f>
        <v>New Zealand</v>
      </c>
      <c r="J2734">
        <f>shipments[[#This Row],[Boxes]]*_xlfn.XLOOKUP(shipments[[#This Row],[Product]],products[Product], products[Cost per box])</f>
        <v>2814.24</v>
      </c>
    </row>
    <row r="2735" spans="3:10" x14ac:dyDescent="0.3">
      <c r="C2735" t="s">
        <v>10</v>
      </c>
      <c r="D2735" t="s">
        <v>37</v>
      </c>
      <c r="E2735" t="s">
        <v>15</v>
      </c>
      <c r="F2735" s="7">
        <v>45162</v>
      </c>
      <c r="G2735" s="4">
        <v>10213</v>
      </c>
      <c r="H2735">
        <v>230</v>
      </c>
      <c r="I2735" t="str">
        <f>TRIM(shipments[[#This Row],[Geography]])</f>
        <v>New Zealand</v>
      </c>
      <c r="J2735">
        <f>shipments[[#This Row],[Boxes]]*_xlfn.XLOOKUP(shipments[[#This Row],[Product]],products[Product], products[Cost per box])</f>
        <v>885.5</v>
      </c>
    </row>
    <row r="2736" spans="3:10" x14ac:dyDescent="0.3">
      <c r="C2736" t="s">
        <v>73</v>
      </c>
      <c r="D2736" t="s">
        <v>98</v>
      </c>
      <c r="E2736" t="s">
        <v>32</v>
      </c>
      <c r="F2736" s="7">
        <v>44771</v>
      </c>
      <c r="G2736" s="4">
        <v>7238</v>
      </c>
      <c r="H2736">
        <v>158</v>
      </c>
      <c r="I2736" t="str">
        <f>TRIM(shipments[[#This Row],[Geography]])</f>
        <v>UK</v>
      </c>
      <c r="J2736">
        <f>shipments[[#This Row],[Boxes]]*_xlfn.XLOOKUP(shipments[[#This Row],[Product]],products[Product], products[Cost per box])</f>
        <v>524.55999999999995</v>
      </c>
    </row>
    <row r="2737" spans="3:10" x14ac:dyDescent="0.3">
      <c r="C2737" t="s">
        <v>69</v>
      </c>
      <c r="D2737" t="s">
        <v>101</v>
      </c>
      <c r="E2737" t="s">
        <v>33</v>
      </c>
      <c r="F2737" s="7">
        <v>44724</v>
      </c>
      <c r="G2737" s="4">
        <v>7917</v>
      </c>
      <c r="H2737">
        <v>1079</v>
      </c>
      <c r="I2737" t="str">
        <f>TRIM(shipments[[#This Row],[Geography]])</f>
        <v>USA</v>
      </c>
      <c r="J2737">
        <f>shipments[[#This Row],[Boxes]]*_xlfn.XLOOKUP(shipments[[#This Row],[Product]],products[Product], products[Cost per box])</f>
        <v>2859.35</v>
      </c>
    </row>
    <row r="2738" spans="3:10" x14ac:dyDescent="0.3">
      <c r="C2738" t="s">
        <v>94</v>
      </c>
      <c r="D2738" t="s">
        <v>39</v>
      </c>
      <c r="E2738" t="s">
        <v>33</v>
      </c>
      <c r="F2738" s="7">
        <v>44985</v>
      </c>
      <c r="G2738" s="4">
        <v>3458</v>
      </c>
      <c r="H2738">
        <v>815</v>
      </c>
      <c r="I2738" t="str">
        <f>TRIM(shipments[[#This Row],[Geography]])</f>
        <v>UK</v>
      </c>
      <c r="J2738">
        <f>shipments[[#This Row],[Boxes]]*_xlfn.XLOOKUP(shipments[[#This Row],[Product]],products[Product], products[Cost per box])</f>
        <v>2159.75</v>
      </c>
    </row>
    <row r="2739" spans="3:10" x14ac:dyDescent="0.3">
      <c r="C2739" t="s">
        <v>66</v>
      </c>
      <c r="D2739" t="s">
        <v>39</v>
      </c>
      <c r="E2739" t="s">
        <v>32</v>
      </c>
      <c r="F2739" s="7">
        <v>44932</v>
      </c>
      <c r="G2739" s="4">
        <v>2667</v>
      </c>
      <c r="H2739">
        <v>1050</v>
      </c>
      <c r="I2739" t="str">
        <f>TRIM(shipments[[#This Row],[Geography]])</f>
        <v>UK</v>
      </c>
      <c r="J2739">
        <f>shipments[[#This Row],[Boxes]]*_xlfn.XLOOKUP(shipments[[#This Row],[Product]],products[Product], products[Cost per box])</f>
        <v>3486</v>
      </c>
    </row>
    <row r="2740" spans="3:10" x14ac:dyDescent="0.3">
      <c r="C2740" t="s">
        <v>8</v>
      </c>
      <c r="D2740" t="s">
        <v>111</v>
      </c>
      <c r="E2740" t="s">
        <v>17</v>
      </c>
      <c r="F2740" s="7">
        <v>44919</v>
      </c>
      <c r="G2740" s="4">
        <v>9345</v>
      </c>
      <c r="H2740">
        <v>432</v>
      </c>
      <c r="I2740" t="str">
        <f>TRIM(shipments[[#This Row],[Geography]])</f>
        <v>New Zealand</v>
      </c>
      <c r="J2740">
        <f>shipments[[#This Row],[Boxes]]*_xlfn.XLOOKUP(shipments[[#This Row],[Product]],products[Product], products[Cost per box])</f>
        <v>2725.9199999999996</v>
      </c>
    </row>
    <row r="2741" spans="3:10" x14ac:dyDescent="0.3">
      <c r="C2741" t="s">
        <v>10</v>
      </c>
      <c r="D2741" t="s">
        <v>105</v>
      </c>
      <c r="E2741" t="s">
        <v>23</v>
      </c>
      <c r="F2741" s="7">
        <v>44876</v>
      </c>
      <c r="G2741" s="4">
        <v>2989</v>
      </c>
      <c r="H2741">
        <v>569</v>
      </c>
      <c r="I2741" t="str">
        <f>TRIM(shipments[[#This Row],[Geography]])</f>
        <v>Canada</v>
      </c>
      <c r="J2741">
        <f>shipments[[#This Row],[Boxes]]*_xlfn.XLOOKUP(shipments[[#This Row],[Product]],products[Product], products[Cost per box])</f>
        <v>2697.06</v>
      </c>
    </row>
    <row r="2742" spans="3:10" x14ac:dyDescent="0.3">
      <c r="C2742" t="s">
        <v>8</v>
      </c>
      <c r="D2742" t="s">
        <v>36</v>
      </c>
      <c r="E2742" t="s">
        <v>14</v>
      </c>
      <c r="F2742" s="7">
        <v>45141</v>
      </c>
      <c r="G2742" s="4">
        <v>2429</v>
      </c>
      <c r="H2742">
        <v>556</v>
      </c>
      <c r="I2742" t="str">
        <f>TRIM(shipments[[#This Row],[Geography]])</f>
        <v>Canada</v>
      </c>
      <c r="J2742">
        <f>shipments[[#This Row],[Boxes]]*_xlfn.XLOOKUP(shipments[[#This Row],[Product]],products[Product], products[Cost per box])</f>
        <v>4158.88</v>
      </c>
    </row>
    <row r="2743" spans="3:10" x14ac:dyDescent="0.3">
      <c r="C2743" t="s">
        <v>9</v>
      </c>
      <c r="D2743" t="s">
        <v>35</v>
      </c>
      <c r="E2743" t="s">
        <v>13</v>
      </c>
      <c r="F2743" s="7">
        <v>45135</v>
      </c>
      <c r="G2743" s="4">
        <v>15540</v>
      </c>
      <c r="H2743">
        <v>597</v>
      </c>
      <c r="I2743" t="str">
        <f>TRIM(shipments[[#This Row],[Geography]])</f>
        <v>USA</v>
      </c>
      <c r="J2743">
        <f>shipments[[#This Row],[Boxes]]*_xlfn.XLOOKUP(shipments[[#This Row],[Product]],products[Product], products[Cost per box])</f>
        <v>3140.22</v>
      </c>
    </row>
    <row r="2744" spans="3:10" x14ac:dyDescent="0.3">
      <c r="C2744" t="s">
        <v>9</v>
      </c>
      <c r="D2744" t="s">
        <v>34</v>
      </c>
      <c r="E2744" t="s">
        <v>26</v>
      </c>
      <c r="F2744" s="7">
        <v>44928</v>
      </c>
      <c r="G2744" s="4">
        <v>1253</v>
      </c>
      <c r="H2744">
        <v>301</v>
      </c>
      <c r="I2744" t="str">
        <f>TRIM(shipments[[#This Row],[Geography]])</f>
        <v>India</v>
      </c>
      <c r="J2744">
        <f>shipments[[#This Row],[Boxes]]*_xlfn.XLOOKUP(shipments[[#This Row],[Product]],products[Product], products[Cost per box])</f>
        <v>3735.41</v>
      </c>
    </row>
    <row r="2745" spans="3:10" x14ac:dyDescent="0.3">
      <c r="C2745" t="s">
        <v>73</v>
      </c>
      <c r="D2745" t="s">
        <v>38</v>
      </c>
      <c r="E2745" t="s">
        <v>26</v>
      </c>
      <c r="F2745" s="7">
        <v>44956</v>
      </c>
      <c r="G2745" s="4">
        <v>1673</v>
      </c>
      <c r="H2745">
        <v>57</v>
      </c>
      <c r="I2745" t="str">
        <f>TRIM(shipments[[#This Row],[Geography]])</f>
        <v>Australia</v>
      </c>
      <c r="J2745">
        <f>shipments[[#This Row],[Boxes]]*_xlfn.XLOOKUP(shipments[[#This Row],[Product]],products[Product], products[Cost per box])</f>
        <v>707.37</v>
      </c>
    </row>
    <row r="2746" spans="3:10" x14ac:dyDescent="0.3">
      <c r="C2746" t="s">
        <v>71</v>
      </c>
      <c r="D2746" t="s">
        <v>107</v>
      </c>
      <c r="E2746" t="s">
        <v>31</v>
      </c>
      <c r="F2746" s="7">
        <v>44885</v>
      </c>
      <c r="G2746" s="4">
        <v>2443</v>
      </c>
      <c r="H2746">
        <v>610</v>
      </c>
      <c r="I2746" t="str">
        <f>TRIM(shipments[[#This Row],[Geography]])</f>
        <v>UK</v>
      </c>
      <c r="J2746">
        <f>shipments[[#This Row],[Boxes]]*_xlfn.XLOOKUP(shipments[[#This Row],[Product]],products[Product], products[Cost per box])</f>
        <v>1683.6</v>
      </c>
    </row>
    <row r="2747" spans="3:10" x14ac:dyDescent="0.3">
      <c r="C2747" t="s">
        <v>73</v>
      </c>
      <c r="D2747" t="s">
        <v>104</v>
      </c>
      <c r="E2747" t="s">
        <v>16</v>
      </c>
      <c r="F2747" s="7">
        <v>44698</v>
      </c>
      <c r="G2747" s="4">
        <v>4340</v>
      </c>
      <c r="H2747">
        <v>294</v>
      </c>
      <c r="I2747" t="str">
        <f>TRIM(shipments[[#This Row],[Geography]])</f>
        <v>Australia</v>
      </c>
      <c r="J2747">
        <f>shipments[[#This Row],[Boxes]]*_xlfn.XLOOKUP(shipments[[#This Row],[Product]],products[Product], products[Cost per box])</f>
        <v>1681.6799999999998</v>
      </c>
    </row>
    <row r="2748" spans="3:10" x14ac:dyDescent="0.3">
      <c r="C2748" t="s">
        <v>7</v>
      </c>
      <c r="D2748" t="s">
        <v>39</v>
      </c>
      <c r="E2748" t="s">
        <v>14</v>
      </c>
      <c r="F2748" s="7">
        <v>44977</v>
      </c>
      <c r="G2748" s="4">
        <v>4284</v>
      </c>
      <c r="H2748">
        <v>87</v>
      </c>
      <c r="I2748" t="str">
        <f>TRIM(shipments[[#This Row],[Geography]])</f>
        <v>UK</v>
      </c>
      <c r="J2748">
        <f>shipments[[#This Row],[Boxes]]*_xlfn.XLOOKUP(shipments[[#This Row],[Product]],products[Product], products[Cost per box])</f>
        <v>650.76</v>
      </c>
    </row>
    <row r="2749" spans="3:10" x14ac:dyDescent="0.3">
      <c r="C2749" t="s">
        <v>72</v>
      </c>
      <c r="D2749" t="s">
        <v>35</v>
      </c>
      <c r="E2749" t="s">
        <v>16</v>
      </c>
      <c r="F2749" s="7">
        <v>45162</v>
      </c>
      <c r="G2749" s="4">
        <v>7140</v>
      </c>
      <c r="H2749">
        <v>146</v>
      </c>
      <c r="I2749" t="str">
        <f>TRIM(shipments[[#This Row],[Geography]])</f>
        <v>USA</v>
      </c>
      <c r="J2749">
        <f>shipments[[#This Row],[Boxes]]*_xlfn.XLOOKUP(shipments[[#This Row],[Product]],products[Product], products[Cost per box])</f>
        <v>835.12</v>
      </c>
    </row>
    <row r="2750" spans="3:10" x14ac:dyDescent="0.3">
      <c r="C2750" t="s">
        <v>67</v>
      </c>
      <c r="D2750" t="s">
        <v>34</v>
      </c>
      <c r="E2750" t="s">
        <v>21</v>
      </c>
      <c r="F2750" s="7">
        <v>45111</v>
      </c>
      <c r="G2750" s="4">
        <v>8190</v>
      </c>
      <c r="H2750">
        <v>410</v>
      </c>
      <c r="I2750" t="str">
        <f>TRIM(shipments[[#This Row],[Geography]])</f>
        <v>India</v>
      </c>
      <c r="J2750">
        <f>shipments[[#This Row],[Boxes]]*_xlfn.XLOOKUP(shipments[[#This Row],[Product]],products[Product], products[Cost per box])</f>
        <v>3370.2000000000003</v>
      </c>
    </row>
    <row r="2751" spans="3:10" x14ac:dyDescent="0.3">
      <c r="C2751" t="s">
        <v>74</v>
      </c>
      <c r="D2751" t="s">
        <v>101</v>
      </c>
      <c r="E2751" t="s">
        <v>28</v>
      </c>
      <c r="F2751" s="7">
        <v>44916</v>
      </c>
      <c r="G2751" s="4">
        <v>6720</v>
      </c>
      <c r="H2751">
        <v>90</v>
      </c>
      <c r="I2751" t="str">
        <f>TRIM(shipments[[#This Row],[Geography]])</f>
        <v>USA</v>
      </c>
      <c r="J2751">
        <f>shipments[[#This Row],[Boxes]]*_xlfn.XLOOKUP(shipments[[#This Row],[Product]],products[Product], products[Cost per box])</f>
        <v>758.69999999999993</v>
      </c>
    </row>
    <row r="2752" spans="3:10" x14ac:dyDescent="0.3">
      <c r="C2752" t="s">
        <v>5</v>
      </c>
      <c r="D2752" t="s">
        <v>35</v>
      </c>
      <c r="E2752" t="s">
        <v>14</v>
      </c>
      <c r="F2752" s="7">
        <v>45124</v>
      </c>
      <c r="G2752" s="4">
        <v>7042</v>
      </c>
      <c r="H2752">
        <v>321</v>
      </c>
      <c r="I2752" t="str">
        <f>TRIM(shipments[[#This Row],[Geography]])</f>
        <v>USA</v>
      </c>
      <c r="J2752">
        <f>shipments[[#This Row],[Boxes]]*_xlfn.XLOOKUP(shipments[[#This Row],[Product]],products[Product], products[Cost per box])</f>
        <v>2401.08</v>
      </c>
    </row>
    <row r="2753" spans="3:10" x14ac:dyDescent="0.3">
      <c r="C2753" t="s">
        <v>70</v>
      </c>
      <c r="D2753" t="s">
        <v>98</v>
      </c>
      <c r="E2753" t="s">
        <v>15</v>
      </c>
      <c r="F2753" s="7">
        <v>44808</v>
      </c>
      <c r="G2753" s="4">
        <v>1169</v>
      </c>
      <c r="H2753">
        <v>190</v>
      </c>
      <c r="I2753" t="str">
        <f>TRIM(shipments[[#This Row],[Geography]])</f>
        <v>UK</v>
      </c>
      <c r="J2753">
        <f>shipments[[#This Row],[Boxes]]*_xlfn.XLOOKUP(shipments[[#This Row],[Product]],products[Product], products[Cost per box])</f>
        <v>731.5</v>
      </c>
    </row>
    <row r="2754" spans="3:10" x14ac:dyDescent="0.3">
      <c r="C2754" t="s">
        <v>69</v>
      </c>
      <c r="D2754" t="s">
        <v>103</v>
      </c>
      <c r="E2754" t="s">
        <v>26</v>
      </c>
      <c r="F2754" s="7">
        <v>44737</v>
      </c>
      <c r="G2754" s="4">
        <v>560</v>
      </c>
      <c r="H2754">
        <v>478</v>
      </c>
      <c r="I2754" t="str">
        <f>TRIM(shipments[[#This Row],[Geography]])</f>
        <v>Canada</v>
      </c>
      <c r="J2754">
        <f>shipments[[#This Row],[Boxes]]*_xlfn.XLOOKUP(shipments[[#This Row],[Product]],products[Product], products[Cost per box])</f>
        <v>5931.9800000000005</v>
      </c>
    </row>
    <row r="2755" spans="3:10" x14ac:dyDescent="0.3">
      <c r="C2755" t="s">
        <v>3</v>
      </c>
      <c r="D2755" t="s">
        <v>39</v>
      </c>
      <c r="E2755" t="s">
        <v>30</v>
      </c>
      <c r="F2755" s="7">
        <v>44960</v>
      </c>
      <c r="G2755" s="4">
        <v>4438</v>
      </c>
      <c r="H2755">
        <v>370</v>
      </c>
      <c r="I2755" t="str">
        <f>TRIM(shipments[[#This Row],[Geography]])</f>
        <v>UK</v>
      </c>
      <c r="J2755">
        <f>shipments[[#This Row],[Boxes]]*_xlfn.XLOOKUP(shipments[[#This Row],[Product]],products[Product], products[Cost per box])</f>
        <v>1864.8</v>
      </c>
    </row>
    <row r="2756" spans="3:10" x14ac:dyDescent="0.3">
      <c r="C2756" t="s">
        <v>75</v>
      </c>
      <c r="D2756" t="s">
        <v>110</v>
      </c>
      <c r="E2756" t="s">
        <v>16</v>
      </c>
      <c r="F2756" s="7">
        <v>44896</v>
      </c>
      <c r="G2756" s="4">
        <v>4172</v>
      </c>
      <c r="H2756">
        <v>429</v>
      </c>
      <c r="I2756" t="str">
        <f>TRIM(shipments[[#This Row],[Geography]])</f>
        <v>UK</v>
      </c>
      <c r="J2756">
        <f>shipments[[#This Row],[Boxes]]*_xlfn.XLOOKUP(shipments[[#This Row],[Product]],products[Product], products[Cost per box])</f>
        <v>2453.88</v>
      </c>
    </row>
    <row r="2757" spans="3:10" x14ac:dyDescent="0.3">
      <c r="C2757" t="s">
        <v>65</v>
      </c>
      <c r="D2757" t="s">
        <v>34</v>
      </c>
      <c r="E2757" t="s">
        <v>25</v>
      </c>
      <c r="F2757" s="7">
        <v>44656</v>
      </c>
      <c r="G2757" s="4">
        <v>910</v>
      </c>
      <c r="H2757">
        <v>651</v>
      </c>
      <c r="I2757" t="str">
        <f>TRIM(shipments[[#This Row],[Geography]])</f>
        <v>India</v>
      </c>
      <c r="J2757">
        <f>shipments[[#This Row],[Boxes]]*_xlfn.XLOOKUP(shipments[[#This Row],[Product]],products[Product], products[Cost per box])</f>
        <v>4185.9299999999994</v>
      </c>
    </row>
    <row r="2758" spans="3:10" x14ac:dyDescent="0.3">
      <c r="C2758" t="s">
        <v>5</v>
      </c>
      <c r="D2758" t="s">
        <v>108</v>
      </c>
      <c r="E2758" t="s">
        <v>17</v>
      </c>
      <c r="F2758" s="7">
        <v>44680</v>
      </c>
      <c r="G2758" s="4">
        <v>6706</v>
      </c>
      <c r="H2758">
        <v>107</v>
      </c>
      <c r="I2758" t="str">
        <f>TRIM(shipments[[#This Row],[Geography]])</f>
        <v>USA</v>
      </c>
      <c r="J2758">
        <f>shipments[[#This Row],[Boxes]]*_xlfn.XLOOKUP(shipments[[#This Row],[Product]],products[Product], products[Cost per box])</f>
        <v>675.17</v>
      </c>
    </row>
    <row r="2759" spans="3:10" x14ac:dyDescent="0.3">
      <c r="C2759" t="s">
        <v>6</v>
      </c>
      <c r="D2759" t="s">
        <v>37</v>
      </c>
      <c r="E2759" t="s">
        <v>25</v>
      </c>
      <c r="F2759" s="7">
        <v>45117</v>
      </c>
      <c r="G2759" s="4">
        <v>9800</v>
      </c>
      <c r="H2759">
        <v>817</v>
      </c>
      <c r="I2759" t="str">
        <f>TRIM(shipments[[#This Row],[Geography]])</f>
        <v>New Zealand</v>
      </c>
      <c r="J2759">
        <f>shipments[[#This Row],[Boxes]]*_xlfn.XLOOKUP(shipments[[#This Row],[Product]],products[Product], products[Cost per box])</f>
        <v>5253.3099999999995</v>
      </c>
    </row>
    <row r="2760" spans="3:10" x14ac:dyDescent="0.3">
      <c r="C2760" t="s">
        <v>8</v>
      </c>
      <c r="D2760" t="s">
        <v>109</v>
      </c>
      <c r="E2760" t="s">
        <v>22</v>
      </c>
      <c r="F2760" s="7">
        <v>44806</v>
      </c>
      <c r="G2760" s="4">
        <v>2338</v>
      </c>
      <c r="H2760">
        <v>660</v>
      </c>
      <c r="I2760" t="str">
        <f>TRIM(shipments[[#This Row],[Geography]])</f>
        <v>India</v>
      </c>
      <c r="J2760">
        <f>shipments[[#This Row],[Boxes]]*_xlfn.XLOOKUP(shipments[[#This Row],[Product]],products[Product], products[Cost per box])</f>
        <v>6751.8</v>
      </c>
    </row>
    <row r="2761" spans="3:10" x14ac:dyDescent="0.3">
      <c r="C2761" t="s">
        <v>68</v>
      </c>
      <c r="D2761" t="s">
        <v>38</v>
      </c>
      <c r="E2761" t="s">
        <v>4</v>
      </c>
      <c r="F2761" s="7">
        <v>44939</v>
      </c>
      <c r="G2761" s="4">
        <v>1232</v>
      </c>
      <c r="H2761">
        <v>50</v>
      </c>
      <c r="I2761" t="str">
        <f>TRIM(shipments[[#This Row],[Geography]])</f>
        <v>Australia</v>
      </c>
      <c r="J2761">
        <f>shipments[[#This Row],[Boxes]]*_xlfn.XLOOKUP(shipments[[#This Row],[Product]],products[Product], products[Cost per box])</f>
        <v>257.5</v>
      </c>
    </row>
    <row r="2762" spans="3:10" x14ac:dyDescent="0.3">
      <c r="C2762" t="s">
        <v>75</v>
      </c>
      <c r="D2762" t="s">
        <v>38</v>
      </c>
      <c r="E2762" t="s">
        <v>15</v>
      </c>
      <c r="F2762" s="7">
        <v>44690</v>
      </c>
      <c r="G2762" s="4">
        <v>1890</v>
      </c>
      <c r="H2762">
        <v>277</v>
      </c>
      <c r="I2762" t="str">
        <f>TRIM(shipments[[#This Row],[Geography]])</f>
        <v>Australia</v>
      </c>
      <c r="J2762">
        <f>shipments[[#This Row],[Boxes]]*_xlfn.XLOOKUP(shipments[[#This Row],[Product]],products[Product], products[Cost per box])</f>
        <v>1066.45</v>
      </c>
    </row>
    <row r="2763" spans="3:10" x14ac:dyDescent="0.3">
      <c r="C2763" t="s">
        <v>70</v>
      </c>
      <c r="D2763" t="s">
        <v>39</v>
      </c>
      <c r="E2763" t="s">
        <v>19</v>
      </c>
      <c r="F2763" s="7">
        <v>45163</v>
      </c>
      <c r="G2763" s="4">
        <v>1932</v>
      </c>
      <c r="H2763">
        <v>242</v>
      </c>
      <c r="I2763" t="str">
        <f>TRIM(shipments[[#This Row],[Geography]])</f>
        <v>UK</v>
      </c>
      <c r="J2763">
        <f>shipments[[#This Row],[Boxes]]*_xlfn.XLOOKUP(shipments[[#This Row],[Product]],products[Product], products[Cost per box])</f>
        <v>1870.66</v>
      </c>
    </row>
    <row r="2764" spans="3:10" x14ac:dyDescent="0.3">
      <c r="C2764" t="s">
        <v>3</v>
      </c>
      <c r="D2764" t="s">
        <v>39</v>
      </c>
      <c r="E2764" t="s">
        <v>25</v>
      </c>
      <c r="F2764" s="7">
        <v>45001</v>
      </c>
      <c r="G2764" s="4">
        <v>13685</v>
      </c>
      <c r="H2764">
        <v>158</v>
      </c>
      <c r="I2764" t="str">
        <f>TRIM(shipments[[#This Row],[Geography]])</f>
        <v>UK</v>
      </c>
      <c r="J2764">
        <f>shipments[[#This Row],[Boxes]]*_xlfn.XLOOKUP(shipments[[#This Row],[Product]],products[Product], products[Cost per box])</f>
        <v>1015.9399999999999</v>
      </c>
    </row>
    <row r="2765" spans="3:10" x14ac:dyDescent="0.3">
      <c r="C2765" t="s">
        <v>71</v>
      </c>
      <c r="D2765" t="s">
        <v>39</v>
      </c>
      <c r="E2765" t="s">
        <v>29</v>
      </c>
      <c r="F2765" s="7">
        <v>44980</v>
      </c>
      <c r="G2765" s="4">
        <v>6174</v>
      </c>
      <c r="H2765">
        <v>639</v>
      </c>
      <c r="I2765" t="str">
        <f>TRIM(shipments[[#This Row],[Geography]])</f>
        <v>UK</v>
      </c>
      <c r="J2765">
        <f>shipments[[#This Row],[Boxes]]*_xlfn.XLOOKUP(shipments[[#This Row],[Product]],products[Product], products[Cost per box])</f>
        <v>4345.2</v>
      </c>
    </row>
    <row r="2766" spans="3:10" x14ac:dyDescent="0.3">
      <c r="C2766" t="s">
        <v>67</v>
      </c>
      <c r="D2766" t="s">
        <v>39</v>
      </c>
      <c r="E2766" t="s">
        <v>23</v>
      </c>
      <c r="F2766" s="7">
        <v>44938</v>
      </c>
      <c r="G2766" s="4">
        <v>6888</v>
      </c>
      <c r="H2766">
        <v>631</v>
      </c>
      <c r="I2766" t="str">
        <f>TRIM(shipments[[#This Row],[Geography]])</f>
        <v>UK</v>
      </c>
      <c r="J2766">
        <f>shipments[[#This Row],[Boxes]]*_xlfn.XLOOKUP(shipments[[#This Row],[Product]],products[Product], products[Cost per box])</f>
        <v>2990.94</v>
      </c>
    </row>
    <row r="2767" spans="3:10" x14ac:dyDescent="0.3">
      <c r="C2767" t="s">
        <v>69</v>
      </c>
      <c r="D2767" t="s">
        <v>107</v>
      </c>
      <c r="E2767" t="s">
        <v>13</v>
      </c>
      <c r="F2767" s="7">
        <v>44916</v>
      </c>
      <c r="G2767" s="4">
        <v>14</v>
      </c>
      <c r="H2767">
        <v>595</v>
      </c>
      <c r="I2767" t="str">
        <f>TRIM(shipments[[#This Row],[Geography]])</f>
        <v>UK</v>
      </c>
      <c r="J2767">
        <f>shipments[[#This Row],[Boxes]]*_xlfn.XLOOKUP(shipments[[#This Row],[Product]],products[Product], products[Cost per box])</f>
        <v>3129.7</v>
      </c>
    </row>
    <row r="2768" spans="3:10" x14ac:dyDescent="0.3">
      <c r="C2768" t="s">
        <v>75</v>
      </c>
      <c r="D2768" t="s">
        <v>38</v>
      </c>
      <c r="E2768" t="s">
        <v>18</v>
      </c>
      <c r="F2768" s="7">
        <v>44945</v>
      </c>
      <c r="G2768" s="4"/>
      <c r="H2768">
        <v>115</v>
      </c>
      <c r="I2768" t="str">
        <f>TRIM(shipments[[#This Row],[Geography]])</f>
        <v>Australia</v>
      </c>
      <c r="J2768">
        <f>shipments[[#This Row],[Boxes]]*_xlfn.XLOOKUP(shipments[[#This Row],[Product]],products[Product], products[Cost per box])</f>
        <v>1143.0999999999999</v>
      </c>
    </row>
    <row r="2769" spans="3:10" x14ac:dyDescent="0.3">
      <c r="C2769" t="s">
        <v>70</v>
      </c>
      <c r="D2769" t="s">
        <v>34</v>
      </c>
      <c r="E2769" t="s">
        <v>19</v>
      </c>
      <c r="F2769" s="7">
        <v>45055</v>
      </c>
      <c r="G2769" s="4">
        <v>15085</v>
      </c>
      <c r="H2769">
        <v>471</v>
      </c>
      <c r="I2769" t="str">
        <f>TRIM(shipments[[#This Row],[Geography]])</f>
        <v>India</v>
      </c>
      <c r="J2769">
        <f>shipments[[#This Row],[Boxes]]*_xlfn.XLOOKUP(shipments[[#This Row],[Product]],products[Product], products[Cost per box])</f>
        <v>3640.8300000000004</v>
      </c>
    </row>
    <row r="2770" spans="3:10" x14ac:dyDescent="0.3">
      <c r="C2770" t="s">
        <v>65</v>
      </c>
      <c r="D2770" t="s">
        <v>36</v>
      </c>
      <c r="E2770" t="s">
        <v>33</v>
      </c>
      <c r="F2770" s="7">
        <v>45064</v>
      </c>
      <c r="G2770" s="4"/>
      <c r="H2770">
        <v>10</v>
      </c>
      <c r="I2770" t="str">
        <f>TRIM(shipments[[#This Row],[Geography]])</f>
        <v>Canada</v>
      </c>
      <c r="J2770">
        <f>shipments[[#This Row],[Boxes]]*_xlfn.XLOOKUP(shipments[[#This Row],[Product]],products[Product], products[Cost per box])</f>
        <v>26.5</v>
      </c>
    </row>
    <row r="2771" spans="3:10" x14ac:dyDescent="0.3">
      <c r="C2771" t="s">
        <v>69</v>
      </c>
      <c r="D2771" t="s">
        <v>38</v>
      </c>
      <c r="E2771" t="s">
        <v>16</v>
      </c>
      <c r="F2771" s="7">
        <v>45117</v>
      </c>
      <c r="G2771" s="4">
        <v>3367</v>
      </c>
      <c r="H2771">
        <v>395</v>
      </c>
      <c r="I2771" t="str">
        <f>TRIM(shipments[[#This Row],[Geography]])</f>
        <v>Australia</v>
      </c>
      <c r="J2771">
        <f>shipments[[#This Row],[Boxes]]*_xlfn.XLOOKUP(shipments[[#This Row],[Product]],products[Product], products[Cost per box])</f>
        <v>2259.4</v>
      </c>
    </row>
    <row r="2772" spans="3:10" x14ac:dyDescent="0.3">
      <c r="C2772" t="s">
        <v>10</v>
      </c>
      <c r="D2772" t="s">
        <v>39</v>
      </c>
      <c r="E2772" t="s">
        <v>29</v>
      </c>
      <c r="F2772" s="7">
        <v>44905</v>
      </c>
      <c r="G2772" s="4">
        <v>2478</v>
      </c>
      <c r="H2772">
        <v>860</v>
      </c>
      <c r="I2772" t="str">
        <f>TRIM(shipments[[#This Row],[Geography]])</f>
        <v>UK</v>
      </c>
      <c r="J2772">
        <f>shipments[[#This Row],[Boxes]]*_xlfn.XLOOKUP(shipments[[#This Row],[Product]],products[Product], products[Cost per box])</f>
        <v>5848</v>
      </c>
    </row>
    <row r="2773" spans="3:10" x14ac:dyDescent="0.3">
      <c r="C2773" t="s">
        <v>70</v>
      </c>
      <c r="D2773" t="s">
        <v>35</v>
      </c>
      <c r="E2773" t="s">
        <v>19</v>
      </c>
      <c r="F2773" s="7">
        <v>44922</v>
      </c>
      <c r="G2773" s="4">
        <v>11830</v>
      </c>
      <c r="H2773">
        <v>545</v>
      </c>
      <c r="I2773" t="str">
        <f>TRIM(shipments[[#This Row],[Geography]])</f>
        <v>USA</v>
      </c>
      <c r="J2773">
        <f>shipments[[#This Row],[Boxes]]*_xlfn.XLOOKUP(shipments[[#This Row],[Product]],products[Product], products[Cost per box])</f>
        <v>4212.8500000000004</v>
      </c>
    </row>
    <row r="2774" spans="3:10" x14ac:dyDescent="0.3">
      <c r="C2774" t="s">
        <v>70</v>
      </c>
      <c r="D2774" t="s">
        <v>39</v>
      </c>
      <c r="E2774" t="s">
        <v>28</v>
      </c>
      <c r="F2774" s="7">
        <v>44987</v>
      </c>
      <c r="G2774" s="4">
        <v>9002</v>
      </c>
      <c r="H2774">
        <v>165</v>
      </c>
      <c r="I2774" t="str">
        <f>TRIM(shipments[[#This Row],[Geography]])</f>
        <v>UK</v>
      </c>
      <c r="J2774">
        <f>shipments[[#This Row],[Boxes]]*_xlfn.XLOOKUP(shipments[[#This Row],[Product]],products[Product], products[Cost per box])</f>
        <v>1390.95</v>
      </c>
    </row>
    <row r="2775" spans="3:10" x14ac:dyDescent="0.3">
      <c r="C2775" t="s">
        <v>70</v>
      </c>
      <c r="D2775" t="s">
        <v>38</v>
      </c>
      <c r="E2775" t="s">
        <v>22</v>
      </c>
      <c r="F2775" s="7">
        <v>45086</v>
      </c>
      <c r="G2775" s="4">
        <v>6188</v>
      </c>
      <c r="H2775">
        <v>717</v>
      </c>
      <c r="I2775" t="str">
        <f>TRIM(shipments[[#This Row],[Geography]])</f>
        <v>Australia</v>
      </c>
      <c r="J2775">
        <f>shipments[[#This Row],[Boxes]]*_xlfn.XLOOKUP(shipments[[#This Row],[Product]],products[Product], products[Cost per box])</f>
        <v>7334.91</v>
      </c>
    </row>
    <row r="2776" spans="3:10" x14ac:dyDescent="0.3">
      <c r="C2776" t="s">
        <v>94</v>
      </c>
      <c r="D2776" t="s">
        <v>38</v>
      </c>
      <c r="E2776" t="s">
        <v>30</v>
      </c>
      <c r="F2776" s="7">
        <v>45076</v>
      </c>
      <c r="G2776" s="4">
        <v>1435</v>
      </c>
      <c r="H2776">
        <v>111</v>
      </c>
      <c r="I2776" t="str">
        <f>TRIM(shipments[[#This Row],[Geography]])</f>
        <v>Australia</v>
      </c>
      <c r="J2776">
        <f>shipments[[#This Row],[Boxes]]*_xlfn.XLOOKUP(shipments[[#This Row],[Product]],products[Product], products[Cost per box])</f>
        <v>559.44000000000005</v>
      </c>
    </row>
    <row r="2777" spans="3:10" x14ac:dyDescent="0.3">
      <c r="C2777" t="s">
        <v>95</v>
      </c>
      <c r="D2777" t="s">
        <v>35</v>
      </c>
      <c r="E2777" t="s">
        <v>17</v>
      </c>
      <c r="F2777" s="7">
        <v>45034</v>
      </c>
      <c r="G2777" s="4">
        <v>4998</v>
      </c>
      <c r="H2777">
        <v>276</v>
      </c>
      <c r="I2777" t="str">
        <f>TRIM(shipments[[#This Row],[Geography]])</f>
        <v>USA</v>
      </c>
      <c r="J2777">
        <f>shipments[[#This Row],[Boxes]]*_xlfn.XLOOKUP(shipments[[#This Row],[Product]],products[Product], products[Cost per box])</f>
        <v>1741.56</v>
      </c>
    </row>
    <row r="2778" spans="3:10" x14ac:dyDescent="0.3">
      <c r="C2778" t="s">
        <v>74</v>
      </c>
      <c r="D2778" t="s">
        <v>34</v>
      </c>
      <c r="E2778" t="s">
        <v>24</v>
      </c>
      <c r="F2778" s="7">
        <v>45153</v>
      </c>
      <c r="G2778" s="4">
        <v>1855</v>
      </c>
      <c r="H2778">
        <v>530</v>
      </c>
      <c r="I2778" t="str">
        <f>TRIM(shipments[[#This Row],[Geography]])</f>
        <v>India</v>
      </c>
      <c r="J2778">
        <f>shipments[[#This Row],[Boxes]]*_xlfn.XLOOKUP(shipments[[#This Row],[Product]],products[Product], products[Cost per box])</f>
        <v>5570.3</v>
      </c>
    </row>
    <row r="2779" spans="3:10" x14ac:dyDescent="0.3">
      <c r="C2779" t="s">
        <v>2</v>
      </c>
      <c r="D2779" t="s">
        <v>104</v>
      </c>
      <c r="E2779" t="s">
        <v>32</v>
      </c>
      <c r="F2779" s="7">
        <v>44764</v>
      </c>
      <c r="G2779" s="4">
        <v>3318</v>
      </c>
      <c r="H2779">
        <v>702</v>
      </c>
      <c r="I2779" t="str">
        <f>TRIM(shipments[[#This Row],[Geography]])</f>
        <v>Australia</v>
      </c>
      <c r="J2779">
        <f>shipments[[#This Row],[Boxes]]*_xlfn.XLOOKUP(shipments[[#This Row],[Product]],products[Product], products[Cost per box])</f>
        <v>2330.64</v>
      </c>
    </row>
    <row r="2780" spans="3:10" x14ac:dyDescent="0.3">
      <c r="C2780" t="s">
        <v>3</v>
      </c>
      <c r="D2780" t="s">
        <v>36</v>
      </c>
      <c r="E2780" t="s">
        <v>14</v>
      </c>
      <c r="F2780" s="7">
        <v>44730</v>
      </c>
      <c r="G2780" s="4">
        <v>2541</v>
      </c>
      <c r="H2780">
        <v>548</v>
      </c>
      <c r="I2780" t="str">
        <f>TRIM(shipments[[#This Row],[Geography]])</f>
        <v>Canada</v>
      </c>
      <c r="J2780">
        <f>shipments[[#This Row],[Boxes]]*_xlfn.XLOOKUP(shipments[[#This Row],[Product]],products[Product], products[Cost per box])</f>
        <v>4099.04</v>
      </c>
    </row>
    <row r="2781" spans="3:10" x14ac:dyDescent="0.3">
      <c r="C2781" t="s">
        <v>10</v>
      </c>
      <c r="D2781" t="s">
        <v>34</v>
      </c>
      <c r="E2781" t="s">
        <v>21</v>
      </c>
      <c r="F2781" s="7">
        <v>45030</v>
      </c>
      <c r="G2781" s="4">
        <v>3241</v>
      </c>
      <c r="H2781">
        <v>377</v>
      </c>
      <c r="I2781" t="str">
        <f>TRIM(shipments[[#This Row],[Geography]])</f>
        <v>India</v>
      </c>
      <c r="J2781">
        <f>shipments[[#This Row],[Boxes]]*_xlfn.XLOOKUP(shipments[[#This Row],[Product]],products[Product], products[Cost per box])</f>
        <v>3098.94</v>
      </c>
    </row>
    <row r="2782" spans="3:10" x14ac:dyDescent="0.3">
      <c r="C2782" t="s">
        <v>6</v>
      </c>
      <c r="D2782" t="s">
        <v>34</v>
      </c>
      <c r="E2782" t="s">
        <v>26</v>
      </c>
      <c r="F2782" s="7">
        <v>44731</v>
      </c>
      <c r="G2782" s="4">
        <v>224</v>
      </c>
      <c r="H2782">
        <v>284</v>
      </c>
      <c r="I2782" t="str">
        <f>TRIM(shipments[[#This Row],[Geography]])</f>
        <v>India</v>
      </c>
      <c r="J2782">
        <f>shipments[[#This Row],[Boxes]]*_xlfn.XLOOKUP(shipments[[#This Row],[Product]],products[Product], products[Cost per box])</f>
        <v>3524.44</v>
      </c>
    </row>
    <row r="2783" spans="3:10" x14ac:dyDescent="0.3">
      <c r="C2783" t="s">
        <v>70</v>
      </c>
      <c r="D2783" t="s">
        <v>103</v>
      </c>
      <c r="E2783" t="s">
        <v>32</v>
      </c>
      <c r="F2783" s="7">
        <v>44808</v>
      </c>
      <c r="G2783" s="4">
        <v>4606</v>
      </c>
      <c r="H2783">
        <v>402</v>
      </c>
      <c r="I2783" t="str">
        <f>TRIM(shipments[[#This Row],[Geography]])</f>
        <v>Canada</v>
      </c>
      <c r="J2783">
        <f>shipments[[#This Row],[Boxes]]*_xlfn.XLOOKUP(shipments[[#This Row],[Product]],products[Product], products[Cost per box])</f>
        <v>1334.6399999999999</v>
      </c>
    </row>
    <row r="2784" spans="3:10" x14ac:dyDescent="0.3">
      <c r="C2784" t="s">
        <v>72</v>
      </c>
      <c r="D2784" t="s">
        <v>36</v>
      </c>
      <c r="E2784" t="s">
        <v>22</v>
      </c>
      <c r="F2784" s="7">
        <v>44769</v>
      </c>
      <c r="G2784" s="4">
        <v>2499</v>
      </c>
      <c r="H2784">
        <v>585</v>
      </c>
      <c r="I2784" t="str">
        <f>TRIM(shipments[[#This Row],[Geography]])</f>
        <v>Canada</v>
      </c>
      <c r="J2784">
        <f>shipments[[#This Row],[Boxes]]*_xlfn.XLOOKUP(shipments[[#This Row],[Product]],products[Product], products[Cost per box])</f>
        <v>5984.55</v>
      </c>
    </row>
    <row r="2785" spans="3:10" x14ac:dyDescent="0.3">
      <c r="C2785" t="s">
        <v>8</v>
      </c>
      <c r="D2785" t="s">
        <v>39</v>
      </c>
      <c r="E2785" t="s">
        <v>32</v>
      </c>
      <c r="F2785" s="7">
        <v>44867</v>
      </c>
      <c r="G2785" s="4">
        <v>5600</v>
      </c>
      <c r="H2785">
        <v>6</v>
      </c>
      <c r="I2785" t="str">
        <f>TRIM(shipments[[#This Row],[Geography]])</f>
        <v>UK</v>
      </c>
      <c r="J2785">
        <f>shipments[[#This Row],[Boxes]]*_xlfn.XLOOKUP(shipments[[#This Row],[Product]],products[Product], products[Cost per box])</f>
        <v>19.919999999999998</v>
      </c>
    </row>
    <row r="2786" spans="3:10" x14ac:dyDescent="0.3">
      <c r="C2786" t="s">
        <v>67</v>
      </c>
      <c r="D2786" t="s">
        <v>113</v>
      </c>
      <c r="E2786" t="s">
        <v>30</v>
      </c>
      <c r="F2786" s="7">
        <v>44910</v>
      </c>
      <c r="G2786" s="4">
        <v>49</v>
      </c>
      <c r="H2786">
        <v>384</v>
      </c>
      <c r="I2786" t="str">
        <f>TRIM(shipments[[#This Row],[Geography]])</f>
        <v>New Zealand</v>
      </c>
      <c r="J2786">
        <f>shipments[[#This Row],[Boxes]]*_xlfn.XLOOKUP(shipments[[#This Row],[Product]],products[Product], products[Cost per box])</f>
        <v>1935.3600000000001</v>
      </c>
    </row>
    <row r="2787" spans="3:10" x14ac:dyDescent="0.3">
      <c r="C2787" t="s">
        <v>74</v>
      </c>
      <c r="D2787" t="s">
        <v>36</v>
      </c>
      <c r="E2787" t="s">
        <v>26</v>
      </c>
      <c r="F2787" s="7">
        <v>44995</v>
      </c>
      <c r="G2787" s="4"/>
      <c r="H2787">
        <v>339</v>
      </c>
      <c r="I2787" t="str">
        <f>TRIM(shipments[[#This Row],[Geography]])</f>
        <v>Canada</v>
      </c>
      <c r="J2787">
        <f>shipments[[#This Row],[Boxes]]*_xlfn.XLOOKUP(shipments[[#This Row],[Product]],products[Product], products[Cost per box])</f>
        <v>4206.99</v>
      </c>
    </row>
    <row r="2788" spans="3:10" x14ac:dyDescent="0.3">
      <c r="C2788" t="s">
        <v>67</v>
      </c>
      <c r="D2788" t="s">
        <v>35</v>
      </c>
      <c r="E2788" t="s">
        <v>33</v>
      </c>
      <c r="F2788" s="7">
        <v>45040</v>
      </c>
      <c r="G2788" s="4">
        <v>1386</v>
      </c>
      <c r="H2788">
        <v>48</v>
      </c>
      <c r="I2788" t="str">
        <f>TRIM(shipments[[#This Row],[Geography]])</f>
        <v>USA</v>
      </c>
      <c r="J2788">
        <f>shipments[[#This Row],[Boxes]]*_xlfn.XLOOKUP(shipments[[#This Row],[Product]],products[Product], products[Cost per box])</f>
        <v>127.19999999999999</v>
      </c>
    </row>
    <row r="2789" spans="3:10" x14ac:dyDescent="0.3">
      <c r="C2789" t="s">
        <v>71</v>
      </c>
      <c r="D2789" t="s">
        <v>37</v>
      </c>
      <c r="E2789" t="s">
        <v>32</v>
      </c>
      <c r="F2789" s="7">
        <v>45147</v>
      </c>
      <c r="G2789" s="4">
        <v>1106</v>
      </c>
      <c r="H2789">
        <v>171</v>
      </c>
      <c r="I2789" t="str">
        <f>TRIM(shipments[[#This Row],[Geography]])</f>
        <v>New Zealand</v>
      </c>
      <c r="J2789">
        <f>shipments[[#This Row],[Boxes]]*_xlfn.XLOOKUP(shipments[[#This Row],[Product]],products[Product], products[Cost per box])</f>
        <v>567.72</v>
      </c>
    </row>
    <row r="2790" spans="3:10" x14ac:dyDescent="0.3">
      <c r="C2790" t="s">
        <v>69</v>
      </c>
      <c r="D2790" t="s">
        <v>37</v>
      </c>
      <c r="E2790" t="s">
        <v>30</v>
      </c>
      <c r="F2790" s="7">
        <v>45119</v>
      </c>
      <c r="G2790" s="4">
        <v>14917</v>
      </c>
      <c r="H2790">
        <v>323</v>
      </c>
      <c r="I2790" t="str">
        <f>TRIM(shipments[[#This Row],[Geography]])</f>
        <v>New Zealand</v>
      </c>
      <c r="J2790">
        <f>shipments[[#This Row],[Boxes]]*_xlfn.XLOOKUP(shipments[[#This Row],[Product]],products[Product], products[Cost per box])</f>
        <v>1627.92</v>
      </c>
    </row>
    <row r="2791" spans="3:10" x14ac:dyDescent="0.3">
      <c r="C2791" t="s">
        <v>69</v>
      </c>
      <c r="D2791" t="s">
        <v>35</v>
      </c>
      <c r="E2791" t="s">
        <v>26</v>
      </c>
      <c r="F2791" s="7">
        <v>45065</v>
      </c>
      <c r="G2791" s="4">
        <v>6951</v>
      </c>
      <c r="H2791">
        <v>226</v>
      </c>
      <c r="I2791" t="str">
        <f>TRIM(shipments[[#This Row],[Geography]])</f>
        <v>USA</v>
      </c>
      <c r="J2791">
        <f>shipments[[#This Row],[Boxes]]*_xlfn.XLOOKUP(shipments[[#This Row],[Product]],products[Product], products[Cost per box])</f>
        <v>2804.66</v>
      </c>
    </row>
    <row r="2792" spans="3:10" x14ac:dyDescent="0.3">
      <c r="C2792" t="s">
        <v>10</v>
      </c>
      <c r="D2792" t="s">
        <v>38</v>
      </c>
      <c r="E2792" t="s">
        <v>27</v>
      </c>
      <c r="F2792" s="7">
        <v>45030</v>
      </c>
      <c r="G2792" s="4">
        <v>4116</v>
      </c>
      <c r="H2792">
        <v>196</v>
      </c>
      <c r="I2792" t="str">
        <f>TRIM(shipments[[#This Row],[Geography]])</f>
        <v>Australia</v>
      </c>
      <c r="J2792">
        <f>shipments[[#This Row],[Boxes]]*_xlfn.XLOOKUP(shipments[[#This Row],[Product]],products[Product], products[Cost per box])</f>
        <v>1875.72</v>
      </c>
    </row>
    <row r="2793" spans="3:10" x14ac:dyDescent="0.3">
      <c r="C2793" t="s">
        <v>10</v>
      </c>
      <c r="D2793" t="s">
        <v>37</v>
      </c>
      <c r="E2793" t="s">
        <v>29</v>
      </c>
      <c r="F2793" s="7">
        <v>45154</v>
      </c>
      <c r="G2793" s="4">
        <v>1834</v>
      </c>
      <c r="H2793">
        <v>369</v>
      </c>
      <c r="I2793" t="str">
        <f>TRIM(shipments[[#This Row],[Geography]])</f>
        <v>New Zealand</v>
      </c>
      <c r="J2793">
        <f>shipments[[#This Row],[Boxes]]*_xlfn.XLOOKUP(shipments[[#This Row],[Product]],products[Product], products[Cost per box])</f>
        <v>2509.1999999999998</v>
      </c>
    </row>
    <row r="2794" spans="3:10" x14ac:dyDescent="0.3">
      <c r="C2794" t="s">
        <v>94</v>
      </c>
      <c r="D2794" t="s">
        <v>34</v>
      </c>
      <c r="E2794" t="s">
        <v>4</v>
      </c>
      <c r="F2794" s="7">
        <v>45037</v>
      </c>
      <c r="G2794" s="4">
        <v>3822</v>
      </c>
      <c r="H2794">
        <v>47</v>
      </c>
      <c r="I2794" t="str">
        <f>TRIM(shipments[[#This Row],[Geography]])</f>
        <v>India</v>
      </c>
      <c r="J2794">
        <f>shipments[[#This Row],[Boxes]]*_xlfn.XLOOKUP(shipments[[#This Row],[Product]],products[Product], products[Cost per box])</f>
        <v>242.05</v>
      </c>
    </row>
    <row r="2795" spans="3:10" x14ac:dyDescent="0.3">
      <c r="C2795" t="s">
        <v>68</v>
      </c>
      <c r="D2795" t="s">
        <v>38</v>
      </c>
      <c r="E2795" t="s">
        <v>33</v>
      </c>
      <c r="F2795" s="7">
        <v>45093</v>
      </c>
      <c r="G2795" s="4">
        <v>1372</v>
      </c>
      <c r="H2795">
        <v>1068</v>
      </c>
      <c r="I2795" t="str">
        <f>TRIM(shipments[[#This Row],[Geography]])</f>
        <v>Australia</v>
      </c>
      <c r="J2795">
        <f>shipments[[#This Row],[Boxes]]*_xlfn.XLOOKUP(shipments[[#This Row],[Product]],products[Product], products[Cost per box])</f>
        <v>2830.2</v>
      </c>
    </row>
    <row r="2796" spans="3:10" x14ac:dyDescent="0.3">
      <c r="C2796" t="s">
        <v>72</v>
      </c>
      <c r="D2796" t="s">
        <v>110</v>
      </c>
      <c r="E2796" t="s">
        <v>21</v>
      </c>
      <c r="F2796" s="7">
        <v>44842</v>
      </c>
      <c r="G2796" s="4">
        <v>3038</v>
      </c>
      <c r="H2796">
        <v>518</v>
      </c>
      <c r="I2796" t="str">
        <f>TRIM(shipments[[#This Row],[Geography]])</f>
        <v>UK</v>
      </c>
      <c r="J2796">
        <f>shipments[[#This Row],[Boxes]]*_xlfn.XLOOKUP(shipments[[#This Row],[Product]],products[Product], products[Cost per box])</f>
        <v>4257.96</v>
      </c>
    </row>
    <row r="2797" spans="3:10" x14ac:dyDescent="0.3">
      <c r="C2797" t="s">
        <v>8</v>
      </c>
      <c r="D2797" t="s">
        <v>104</v>
      </c>
      <c r="E2797" t="s">
        <v>18</v>
      </c>
      <c r="F2797" s="7">
        <v>44762</v>
      </c>
      <c r="G2797" s="4">
        <v>833</v>
      </c>
      <c r="H2797">
        <v>13</v>
      </c>
      <c r="I2797" t="str">
        <f>TRIM(shipments[[#This Row],[Geography]])</f>
        <v>Australia</v>
      </c>
      <c r="J2797">
        <f>shipments[[#This Row],[Boxes]]*_xlfn.XLOOKUP(shipments[[#This Row],[Product]],products[Product], products[Cost per box])</f>
        <v>129.22</v>
      </c>
    </row>
    <row r="2798" spans="3:10" x14ac:dyDescent="0.3">
      <c r="C2798" t="s">
        <v>73</v>
      </c>
      <c r="D2798" t="s">
        <v>114</v>
      </c>
      <c r="E2798" t="s">
        <v>15</v>
      </c>
      <c r="F2798" s="7">
        <v>44656</v>
      </c>
      <c r="G2798" s="4">
        <v>8736</v>
      </c>
      <c r="H2798">
        <v>451</v>
      </c>
      <c r="I2798" t="str">
        <f>TRIM(shipments[[#This Row],[Geography]])</f>
        <v>Canada</v>
      </c>
      <c r="J2798">
        <f>shipments[[#This Row],[Boxes]]*_xlfn.XLOOKUP(shipments[[#This Row],[Product]],products[Product], products[Cost per box])</f>
        <v>1736.3500000000001</v>
      </c>
    </row>
    <row r="2799" spans="3:10" x14ac:dyDescent="0.3">
      <c r="C2799" t="s">
        <v>70</v>
      </c>
      <c r="D2799" t="s">
        <v>104</v>
      </c>
      <c r="E2799" t="s">
        <v>29</v>
      </c>
      <c r="F2799" s="7">
        <v>44652</v>
      </c>
      <c r="G2799" s="4">
        <v>3906</v>
      </c>
      <c r="H2799">
        <v>271</v>
      </c>
      <c r="I2799" t="str">
        <f>TRIM(shipments[[#This Row],[Geography]])</f>
        <v>Australia</v>
      </c>
      <c r="J2799">
        <f>shipments[[#This Row],[Boxes]]*_xlfn.XLOOKUP(shipments[[#This Row],[Product]],products[Product], products[Cost per box])</f>
        <v>1842.8</v>
      </c>
    </row>
    <row r="2800" spans="3:10" x14ac:dyDescent="0.3">
      <c r="C2800" t="s">
        <v>70</v>
      </c>
      <c r="D2800" t="s">
        <v>110</v>
      </c>
      <c r="E2800" t="s">
        <v>24</v>
      </c>
      <c r="F2800" s="7">
        <v>44918</v>
      </c>
      <c r="G2800" s="4">
        <v>196</v>
      </c>
      <c r="H2800">
        <v>261</v>
      </c>
      <c r="I2800" t="str">
        <f>TRIM(shipments[[#This Row],[Geography]])</f>
        <v>UK</v>
      </c>
      <c r="J2800">
        <f>shipments[[#This Row],[Boxes]]*_xlfn.XLOOKUP(shipments[[#This Row],[Product]],products[Product], products[Cost per box])</f>
        <v>2743.11</v>
      </c>
    </row>
    <row r="2801" spans="3:10" x14ac:dyDescent="0.3">
      <c r="C2801" t="s">
        <v>10</v>
      </c>
      <c r="D2801" t="s">
        <v>38</v>
      </c>
      <c r="E2801" t="s">
        <v>19</v>
      </c>
      <c r="F2801" s="7">
        <v>45043</v>
      </c>
      <c r="G2801" s="4">
        <v>5341</v>
      </c>
      <c r="H2801">
        <v>324</v>
      </c>
      <c r="I2801" t="str">
        <f>TRIM(shipments[[#This Row],[Geography]])</f>
        <v>Australia</v>
      </c>
      <c r="J2801">
        <f>shipments[[#This Row],[Boxes]]*_xlfn.XLOOKUP(shipments[[#This Row],[Product]],products[Product], products[Cost per box])</f>
        <v>2504.52</v>
      </c>
    </row>
    <row r="2802" spans="3:10" x14ac:dyDescent="0.3">
      <c r="C2802" t="s">
        <v>75</v>
      </c>
      <c r="D2802" t="s">
        <v>35</v>
      </c>
      <c r="E2802" t="s">
        <v>4</v>
      </c>
      <c r="F2802" s="7">
        <v>45030</v>
      </c>
      <c r="G2802" s="4">
        <v>9618</v>
      </c>
      <c r="H2802">
        <v>152</v>
      </c>
      <c r="I2802" t="str">
        <f>TRIM(shipments[[#This Row],[Geography]])</f>
        <v>USA</v>
      </c>
      <c r="J2802">
        <f>shipments[[#This Row],[Boxes]]*_xlfn.XLOOKUP(shipments[[#This Row],[Product]],products[Product], products[Cost per box])</f>
        <v>782.80000000000007</v>
      </c>
    </row>
    <row r="2803" spans="3:10" x14ac:dyDescent="0.3">
      <c r="C2803" t="s">
        <v>67</v>
      </c>
      <c r="D2803" t="s">
        <v>37</v>
      </c>
      <c r="E2803" t="s">
        <v>28</v>
      </c>
      <c r="F2803" s="7">
        <v>45093</v>
      </c>
      <c r="G2803" s="4">
        <v>441</v>
      </c>
      <c r="H2803">
        <v>644</v>
      </c>
      <c r="I2803" t="str">
        <f>TRIM(shipments[[#This Row],[Geography]])</f>
        <v>New Zealand</v>
      </c>
      <c r="J2803">
        <f>shipments[[#This Row],[Boxes]]*_xlfn.XLOOKUP(shipments[[#This Row],[Product]],products[Product], products[Cost per box])</f>
        <v>5428.92</v>
      </c>
    </row>
    <row r="2804" spans="3:10" x14ac:dyDescent="0.3">
      <c r="C2804" t="s">
        <v>73</v>
      </c>
      <c r="D2804" t="s">
        <v>36</v>
      </c>
      <c r="E2804" t="s">
        <v>29</v>
      </c>
      <c r="F2804" s="7">
        <v>44988</v>
      </c>
      <c r="G2804" s="4">
        <v>1400</v>
      </c>
      <c r="H2804">
        <v>160</v>
      </c>
      <c r="I2804" t="str">
        <f>TRIM(shipments[[#This Row],[Geography]])</f>
        <v>Canada</v>
      </c>
      <c r="J2804">
        <f>shipments[[#This Row],[Boxes]]*_xlfn.XLOOKUP(shipments[[#This Row],[Product]],products[Product], products[Cost per box])</f>
        <v>1088</v>
      </c>
    </row>
    <row r="2805" spans="3:10" x14ac:dyDescent="0.3">
      <c r="C2805" t="s">
        <v>95</v>
      </c>
      <c r="D2805" t="s">
        <v>36</v>
      </c>
      <c r="E2805" t="s">
        <v>21</v>
      </c>
      <c r="F2805" s="7">
        <v>44938</v>
      </c>
      <c r="G2805" s="4">
        <v>13412</v>
      </c>
      <c r="H2805">
        <v>999</v>
      </c>
      <c r="I2805" t="str">
        <f>TRIM(shipments[[#This Row],[Geography]])</f>
        <v>Canada</v>
      </c>
      <c r="J2805">
        <f>shipments[[#This Row],[Boxes]]*_xlfn.XLOOKUP(shipments[[#This Row],[Product]],products[Product], products[Cost per box])</f>
        <v>8211.7800000000007</v>
      </c>
    </row>
    <row r="2806" spans="3:10" x14ac:dyDescent="0.3">
      <c r="C2806" t="s">
        <v>66</v>
      </c>
      <c r="D2806" t="s">
        <v>36</v>
      </c>
      <c r="E2806" t="s">
        <v>24</v>
      </c>
      <c r="F2806" s="7">
        <v>45167</v>
      </c>
      <c r="G2806" s="4">
        <v>4998</v>
      </c>
      <c r="H2806">
        <v>193</v>
      </c>
      <c r="I2806" t="str">
        <f>TRIM(shipments[[#This Row],[Geography]])</f>
        <v>Canada</v>
      </c>
      <c r="J2806">
        <f>shipments[[#This Row],[Boxes]]*_xlfn.XLOOKUP(shipments[[#This Row],[Product]],products[Product], products[Cost per box])</f>
        <v>2028.43</v>
      </c>
    </row>
    <row r="2807" spans="3:10" x14ac:dyDescent="0.3">
      <c r="C2807" t="s">
        <v>65</v>
      </c>
      <c r="D2807" t="s">
        <v>99</v>
      </c>
      <c r="E2807" t="s">
        <v>14</v>
      </c>
      <c r="F2807" s="7">
        <v>44758</v>
      </c>
      <c r="G2807" s="4">
        <v>7385</v>
      </c>
      <c r="H2807">
        <v>608</v>
      </c>
      <c r="I2807" t="str">
        <f>TRIM(shipments[[#This Row],[Geography]])</f>
        <v>India</v>
      </c>
      <c r="J2807">
        <f>shipments[[#This Row],[Boxes]]*_xlfn.XLOOKUP(shipments[[#This Row],[Product]],products[Product], products[Cost per box])</f>
        <v>4547.84</v>
      </c>
    </row>
    <row r="2808" spans="3:10" x14ac:dyDescent="0.3">
      <c r="C2808" t="s">
        <v>3</v>
      </c>
      <c r="D2808" t="s">
        <v>34</v>
      </c>
      <c r="E2808" t="s">
        <v>26</v>
      </c>
      <c r="F2808" s="7">
        <v>45006</v>
      </c>
      <c r="G2808" s="4">
        <v>889</v>
      </c>
      <c r="H2808">
        <v>31</v>
      </c>
      <c r="I2808" t="str">
        <f>TRIM(shipments[[#This Row],[Geography]])</f>
        <v>India</v>
      </c>
      <c r="J2808">
        <f>shipments[[#This Row],[Boxes]]*_xlfn.XLOOKUP(shipments[[#This Row],[Product]],products[Product], products[Cost per box])</f>
        <v>384.71</v>
      </c>
    </row>
    <row r="2809" spans="3:10" x14ac:dyDescent="0.3">
      <c r="C2809" t="s">
        <v>70</v>
      </c>
      <c r="D2809" t="s">
        <v>37</v>
      </c>
      <c r="E2809" t="s">
        <v>21</v>
      </c>
      <c r="F2809" s="7">
        <v>45063</v>
      </c>
      <c r="G2809" s="4">
        <v>3556</v>
      </c>
      <c r="H2809">
        <v>188</v>
      </c>
      <c r="I2809" t="str">
        <f>TRIM(shipments[[#This Row],[Geography]])</f>
        <v>New Zealand</v>
      </c>
      <c r="J2809">
        <f>shipments[[#This Row],[Boxes]]*_xlfn.XLOOKUP(shipments[[#This Row],[Product]],products[Product], products[Cost per box])</f>
        <v>1545.3600000000001</v>
      </c>
    </row>
    <row r="2810" spans="3:10" x14ac:dyDescent="0.3">
      <c r="C2810" t="s">
        <v>72</v>
      </c>
      <c r="D2810" t="s">
        <v>38</v>
      </c>
      <c r="E2810" t="s">
        <v>15</v>
      </c>
      <c r="F2810" s="7">
        <v>45055</v>
      </c>
      <c r="G2810" s="4">
        <v>3913</v>
      </c>
      <c r="H2810">
        <v>39</v>
      </c>
      <c r="I2810" t="str">
        <f>TRIM(shipments[[#This Row],[Geography]])</f>
        <v>Australia</v>
      </c>
      <c r="J2810">
        <f>shipments[[#This Row],[Boxes]]*_xlfn.XLOOKUP(shipments[[#This Row],[Product]],products[Product], products[Cost per box])</f>
        <v>150.15</v>
      </c>
    </row>
    <row r="2811" spans="3:10" x14ac:dyDescent="0.3">
      <c r="C2811" t="s">
        <v>95</v>
      </c>
      <c r="D2811" t="s">
        <v>36</v>
      </c>
      <c r="E2811" t="s">
        <v>27</v>
      </c>
      <c r="F2811" s="7">
        <v>45120</v>
      </c>
      <c r="G2811" s="4">
        <v>9842</v>
      </c>
      <c r="H2811">
        <v>2284</v>
      </c>
      <c r="I2811" t="str">
        <f>TRIM(shipments[[#This Row],[Geography]])</f>
        <v>Canada</v>
      </c>
      <c r="J2811">
        <f>shipments[[#This Row],[Boxes]]*_xlfn.XLOOKUP(shipments[[#This Row],[Product]],products[Product], products[Cost per box])</f>
        <v>21857.88</v>
      </c>
    </row>
    <row r="2812" spans="3:10" x14ac:dyDescent="0.3">
      <c r="C2812" t="s">
        <v>10</v>
      </c>
      <c r="D2812" t="s">
        <v>112</v>
      </c>
      <c r="E2812" t="s">
        <v>28</v>
      </c>
      <c r="F2812" s="7">
        <v>44724</v>
      </c>
      <c r="G2812" s="4">
        <v>938</v>
      </c>
      <c r="H2812">
        <v>316</v>
      </c>
      <c r="I2812" t="str">
        <f>TRIM(shipments[[#This Row],[Geography]])</f>
        <v>Australia</v>
      </c>
      <c r="J2812">
        <f>shipments[[#This Row],[Boxes]]*_xlfn.XLOOKUP(shipments[[#This Row],[Product]],products[Product], products[Cost per box])</f>
        <v>2663.88</v>
      </c>
    </row>
    <row r="2813" spans="3:10" x14ac:dyDescent="0.3">
      <c r="C2813" t="s">
        <v>69</v>
      </c>
      <c r="D2813" t="s">
        <v>111</v>
      </c>
      <c r="E2813" t="s">
        <v>32</v>
      </c>
      <c r="F2813" s="7">
        <v>44731</v>
      </c>
      <c r="G2813" s="4">
        <v>25984</v>
      </c>
      <c r="H2813">
        <v>212</v>
      </c>
      <c r="I2813" t="str">
        <f>TRIM(shipments[[#This Row],[Geography]])</f>
        <v>New Zealand</v>
      </c>
      <c r="J2813">
        <f>shipments[[#This Row],[Boxes]]*_xlfn.XLOOKUP(shipments[[#This Row],[Product]],products[Product], products[Cost per box])</f>
        <v>703.83999999999992</v>
      </c>
    </row>
    <row r="2814" spans="3:10" x14ac:dyDescent="0.3">
      <c r="C2814" t="s">
        <v>2</v>
      </c>
      <c r="D2814" t="s">
        <v>109</v>
      </c>
      <c r="E2814" t="s">
        <v>32</v>
      </c>
      <c r="F2814" s="7">
        <v>44835</v>
      </c>
      <c r="G2814" s="4">
        <v>2919</v>
      </c>
      <c r="H2814">
        <v>192</v>
      </c>
      <c r="I2814" t="str">
        <f>TRIM(shipments[[#This Row],[Geography]])</f>
        <v>India</v>
      </c>
      <c r="J2814">
        <f>shipments[[#This Row],[Boxes]]*_xlfn.XLOOKUP(shipments[[#This Row],[Product]],products[Product], products[Cost per box])</f>
        <v>637.43999999999994</v>
      </c>
    </row>
    <row r="2815" spans="3:10" x14ac:dyDescent="0.3">
      <c r="C2815" t="s">
        <v>93</v>
      </c>
      <c r="D2815" t="s">
        <v>36</v>
      </c>
      <c r="E2815" t="s">
        <v>24</v>
      </c>
      <c r="F2815" s="7">
        <v>44943</v>
      </c>
      <c r="G2815" s="4">
        <v>6867</v>
      </c>
      <c r="H2815">
        <v>181</v>
      </c>
      <c r="I2815" t="str">
        <f>TRIM(shipments[[#This Row],[Geography]])</f>
        <v>Canada</v>
      </c>
      <c r="J2815">
        <f>shipments[[#This Row],[Boxes]]*_xlfn.XLOOKUP(shipments[[#This Row],[Product]],products[Product], products[Cost per box])</f>
        <v>1902.31</v>
      </c>
    </row>
    <row r="2816" spans="3:10" x14ac:dyDescent="0.3">
      <c r="C2816" t="s">
        <v>73</v>
      </c>
      <c r="D2816" t="s">
        <v>34</v>
      </c>
      <c r="E2816" t="s">
        <v>25</v>
      </c>
      <c r="F2816" s="7">
        <v>45061</v>
      </c>
      <c r="G2816" s="4">
        <v>5159</v>
      </c>
      <c r="H2816">
        <v>769</v>
      </c>
      <c r="I2816" t="str">
        <f>TRIM(shipments[[#This Row],[Geography]])</f>
        <v>India</v>
      </c>
      <c r="J2816">
        <f>shipments[[#This Row],[Boxes]]*_xlfn.XLOOKUP(shipments[[#This Row],[Product]],products[Product], products[Cost per box])</f>
        <v>4944.67</v>
      </c>
    </row>
    <row r="2817" spans="3:10" x14ac:dyDescent="0.3">
      <c r="C2817" t="s">
        <v>71</v>
      </c>
      <c r="D2817" t="s">
        <v>35</v>
      </c>
      <c r="E2817" t="s">
        <v>21</v>
      </c>
      <c r="F2817" s="7">
        <v>45065</v>
      </c>
      <c r="G2817" s="4">
        <v>6104</v>
      </c>
      <c r="H2817">
        <v>421</v>
      </c>
      <c r="I2817" t="str">
        <f>TRIM(shipments[[#This Row],[Geography]])</f>
        <v>USA</v>
      </c>
      <c r="J2817">
        <f>shipments[[#This Row],[Boxes]]*_xlfn.XLOOKUP(shipments[[#This Row],[Product]],products[Product], products[Cost per box])</f>
        <v>3460.6200000000003</v>
      </c>
    </row>
    <row r="2818" spans="3:10" x14ac:dyDescent="0.3">
      <c r="C2818" t="s">
        <v>65</v>
      </c>
      <c r="D2818" t="s">
        <v>35</v>
      </c>
      <c r="E2818" t="s">
        <v>13</v>
      </c>
      <c r="F2818" s="7">
        <v>45008</v>
      </c>
      <c r="G2818" s="4">
        <v>10430</v>
      </c>
      <c r="H2818">
        <v>814</v>
      </c>
      <c r="I2818" t="str">
        <f>TRIM(shipments[[#This Row],[Geography]])</f>
        <v>USA</v>
      </c>
      <c r="J2818">
        <f>shipments[[#This Row],[Boxes]]*_xlfn.XLOOKUP(shipments[[#This Row],[Product]],products[Product], products[Cost per box])</f>
        <v>4281.6399999999994</v>
      </c>
    </row>
    <row r="2819" spans="3:10" x14ac:dyDescent="0.3">
      <c r="C2819" t="s">
        <v>2</v>
      </c>
      <c r="D2819" t="s">
        <v>34</v>
      </c>
      <c r="E2819" t="s">
        <v>27</v>
      </c>
      <c r="F2819" s="7">
        <v>44703</v>
      </c>
      <c r="G2819" s="4">
        <v>4921</v>
      </c>
      <c r="H2819">
        <v>471</v>
      </c>
      <c r="I2819" t="str">
        <f>TRIM(shipments[[#This Row],[Geography]])</f>
        <v>India</v>
      </c>
      <c r="J2819">
        <f>shipments[[#This Row],[Boxes]]*_xlfn.XLOOKUP(shipments[[#This Row],[Product]],products[Product], products[Cost per box])</f>
        <v>4507.47</v>
      </c>
    </row>
    <row r="2820" spans="3:10" x14ac:dyDescent="0.3">
      <c r="C2820" t="s">
        <v>66</v>
      </c>
      <c r="D2820" t="s">
        <v>39</v>
      </c>
      <c r="E2820" t="s">
        <v>27</v>
      </c>
      <c r="F2820" s="7">
        <v>44723</v>
      </c>
      <c r="G2820" s="4">
        <v>2317</v>
      </c>
      <c r="H2820">
        <v>382</v>
      </c>
      <c r="I2820" t="str">
        <f>TRIM(shipments[[#This Row],[Geography]])</f>
        <v>UK</v>
      </c>
      <c r="J2820">
        <f>shipments[[#This Row],[Boxes]]*_xlfn.XLOOKUP(shipments[[#This Row],[Product]],products[Product], products[Cost per box])</f>
        <v>3655.7400000000002</v>
      </c>
    </row>
    <row r="2821" spans="3:10" x14ac:dyDescent="0.3">
      <c r="C2821" t="s">
        <v>71</v>
      </c>
      <c r="D2821" t="s">
        <v>36</v>
      </c>
      <c r="E2821" t="s">
        <v>15</v>
      </c>
      <c r="F2821" s="7">
        <v>45145</v>
      </c>
      <c r="G2821" s="4">
        <v>10906</v>
      </c>
      <c r="H2821">
        <v>1176</v>
      </c>
      <c r="I2821" t="str">
        <f>TRIM(shipments[[#This Row],[Geography]])</f>
        <v>Canada</v>
      </c>
      <c r="J2821">
        <f>shipments[[#This Row],[Boxes]]*_xlfn.XLOOKUP(shipments[[#This Row],[Product]],products[Product], products[Cost per box])</f>
        <v>4527.6000000000004</v>
      </c>
    </row>
    <row r="2822" spans="3:10" x14ac:dyDescent="0.3">
      <c r="C2822" t="s">
        <v>94</v>
      </c>
      <c r="D2822" t="s">
        <v>34</v>
      </c>
      <c r="E2822" t="s">
        <v>21</v>
      </c>
      <c r="F2822" s="7">
        <v>44967</v>
      </c>
      <c r="G2822" s="4">
        <v>4550</v>
      </c>
      <c r="H2822">
        <v>84</v>
      </c>
      <c r="I2822" t="str">
        <f>TRIM(shipments[[#This Row],[Geography]])</f>
        <v>India</v>
      </c>
      <c r="J2822">
        <f>shipments[[#This Row],[Boxes]]*_xlfn.XLOOKUP(shipments[[#This Row],[Product]],products[Product], products[Cost per box])</f>
        <v>690.48</v>
      </c>
    </row>
    <row r="2823" spans="3:10" x14ac:dyDescent="0.3">
      <c r="C2823" t="s">
        <v>71</v>
      </c>
      <c r="D2823" t="s">
        <v>102</v>
      </c>
      <c r="E2823" t="s">
        <v>21</v>
      </c>
      <c r="F2823" s="7">
        <v>44882</v>
      </c>
      <c r="G2823" s="4">
        <v>3157</v>
      </c>
      <c r="H2823">
        <v>425</v>
      </c>
      <c r="I2823" t="str">
        <f>TRIM(shipments[[#This Row],[Geography]])</f>
        <v>New Zealand</v>
      </c>
      <c r="J2823">
        <f>shipments[[#This Row],[Boxes]]*_xlfn.XLOOKUP(shipments[[#This Row],[Product]],products[Product], products[Cost per box])</f>
        <v>3493.5000000000005</v>
      </c>
    </row>
    <row r="2824" spans="3:10" x14ac:dyDescent="0.3">
      <c r="C2824" t="s">
        <v>72</v>
      </c>
      <c r="D2824" t="s">
        <v>34</v>
      </c>
      <c r="E2824" t="s">
        <v>22</v>
      </c>
      <c r="F2824" s="7">
        <v>44908</v>
      </c>
      <c r="G2824" s="4">
        <v>1911</v>
      </c>
      <c r="H2824">
        <v>77</v>
      </c>
      <c r="I2824" t="str">
        <f>TRIM(shipments[[#This Row],[Geography]])</f>
        <v>India</v>
      </c>
      <c r="J2824">
        <f>shipments[[#This Row],[Boxes]]*_xlfn.XLOOKUP(shipments[[#This Row],[Product]],products[Product], products[Cost per box])</f>
        <v>787.71</v>
      </c>
    </row>
    <row r="2825" spans="3:10" x14ac:dyDescent="0.3">
      <c r="C2825" t="s">
        <v>9</v>
      </c>
      <c r="D2825" t="s">
        <v>39</v>
      </c>
      <c r="E2825" t="s">
        <v>20</v>
      </c>
      <c r="F2825" s="7">
        <v>44772</v>
      </c>
      <c r="G2825" s="4"/>
      <c r="H2825">
        <v>330</v>
      </c>
      <c r="I2825" t="str">
        <f>TRIM(shipments[[#This Row],[Geography]])</f>
        <v>UK</v>
      </c>
      <c r="J2825">
        <f>shipments[[#This Row],[Boxes]]*_xlfn.XLOOKUP(shipments[[#This Row],[Product]],products[Product], products[Cost per box])</f>
        <v>1214.4000000000001</v>
      </c>
    </row>
    <row r="2826" spans="3:10" x14ac:dyDescent="0.3">
      <c r="C2826" t="s">
        <v>5</v>
      </c>
      <c r="D2826" t="s">
        <v>36</v>
      </c>
      <c r="E2826" t="s">
        <v>31</v>
      </c>
      <c r="F2826" s="7">
        <v>45007</v>
      </c>
      <c r="G2826" s="4">
        <v>7686</v>
      </c>
      <c r="H2826">
        <v>195</v>
      </c>
      <c r="I2826" t="str">
        <f>TRIM(shipments[[#This Row],[Geography]])</f>
        <v>Canada</v>
      </c>
      <c r="J2826">
        <f>shipments[[#This Row],[Boxes]]*_xlfn.XLOOKUP(shipments[[#This Row],[Product]],products[Product], products[Cost per box])</f>
        <v>538.19999999999993</v>
      </c>
    </row>
    <row r="2827" spans="3:10" x14ac:dyDescent="0.3">
      <c r="C2827" t="s">
        <v>7</v>
      </c>
      <c r="D2827" t="s">
        <v>102</v>
      </c>
      <c r="E2827" t="s">
        <v>26</v>
      </c>
      <c r="F2827" s="7">
        <v>44755</v>
      </c>
      <c r="G2827" s="4">
        <v>4445</v>
      </c>
      <c r="H2827">
        <v>165</v>
      </c>
      <c r="I2827" t="str">
        <f>TRIM(shipments[[#This Row],[Geography]])</f>
        <v>New Zealand</v>
      </c>
      <c r="J2827">
        <f>shipments[[#This Row],[Boxes]]*_xlfn.XLOOKUP(shipments[[#This Row],[Product]],products[Product], products[Cost per box])</f>
        <v>2047.65</v>
      </c>
    </row>
    <row r="2828" spans="3:10" x14ac:dyDescent="0.3">
      <c r="C2828" t="s">
        <v>93</v>
      </c>
      <c r="D2828" t="s">
        <v>38</v>
      </c>
      <c r="E2828" t="s">
        <v>13</v>
      </c>
      <c r="F2828" s="7">
        <v>44938</v>
      </c>
      <c r="G2828" s="4">
        <v>10927</v>
      </c>
      <c r="H2828">
        <v>623</v>
      </c>
      <c r="I2828" t="str">
        <f>TRIM(shipments[[#This Row],[Geography]])</f>
        <v>Australia</v>
      </c>
      <c r="J2828">
        <f>shipments[[#This Row],[Boxes]]*_xlfn.XLOOKUP(shipments[[#This Row],[Product]],products[Product], products[Cost per box])</f>
        <v>3276.98</v>
      </c>
    </row>
    <row r="2829" spans="3:10" x14ac:dyDescent="0.3">
      <c r="C2829" t="s">
        <v>72</v>
      </c>
      <c r="D2829" t="s">
        <v>34</v>
      </c>
      <c r="E2829" t="s">
        <v>4</v>
      </c>
      <c r="F2829" s="7">
        <v>45148</v>
      </c>
      <c r="G2829" s="4">
        <v>301</v>
      </c>
      <c r="H2829">
        <v>752</v>
      </c>
      <c r="I2829" t="str">
        <f>TRIM(shipments[[#This Row],[Geography]])</f>
        <v>India</v>
      </c>
      <c r="J2829">
        <f>shipments[[#This Row],[Boxes]]*_xlfn.XLOOKUP(shipments[[#This Row],[Product]],products[Product], products[Cost per box])</f>
        <v>3872.8</v>
      </c>
    </row>
    <row r="2830" spans="3:10" x14ac:dyDescent="0.3">
      <c r="C2830" t="s">
        <v>64</v>
      </c>
      <c r="D2830" t="s">
        <v>35</v>
      </c>
      <c r="E2830" t="s">
        <v>30</v>
      </c>
      <c r="F2830" s="7">
        <v>44742</v>
      </c>
      <c r="G2830" s="4">
        <v>2597</v>
      </c>
      <c r="H2830">
        <v>107</v>
      </c>
      <c r="I2830" t="str">
        <f>TRIM(shipments[[#This Row],[Geography]])</f>
        <v>USA</v>
      </c>
      <c r="J2830">
        <f>shipments[[#This Row],[Boxes]]*_xlfn.XLOOKUP(shipments[[#This Row],[Product]],products[Product], products[Cost per box])</f>
        <v>539.28</v>
      </c>
    </row>
    <row r="2831" spans="3:10" x14ac:dyDescent="0.3">
      <c r="C2831" t="s">
        <v>2</v>
      </c>
      <c r="D2831" t="s">
        <v>39</v>
      </c>
      <c r="E2831" t="s">
        <v>19</v>
      </c>
      <c r="F2831" s="7">
        <v>45114</v>
      </c>
      <c r="G2831" s="4">
        <v>6069</v>
      </c>
      <c r="H2831">
        <v>111</v>
      </c>
      <c r="I2831" t="str">
        <f>TRIM(shipments[[#This Row],[Geography]])</f>
        <v>UK</v>
      </c>
      <c r="J2831">
        <f>shipments[[#This Row],[Boxes]]*_xlfn.XLOOKUP(shipments[[#This Row],[Product]],products[Product], products[Cost per box])</f>
        <v>858.03000000000009</v>
      </c>
    </row>
    <row r="2832" spans="3:10" x14ac:dyDescent="0.3">
      <c r="C2832" t="s">
        <v>94</v>
      </c>
      <c r="D2832" t="s">
        <v>36</v>
      </c>
      <c r="E2832" t="s">
        <v>16</v>
      </c>
      <c r="F2832" s="7">
        <v>45079</v>
      </c>
      <c r="G2832" s="4"/>
      <c r="H2832">
        <v>521</v>
      </c>
      <c r="I2832" t="str">
        <f>TRIM(shipments[[#This Row],[Geography]])</f>
        <v>Canada</v>
      </c>
      <c r="J2832">
        <f>shipments[[#This Row],[Boxes]]*_xlfn.XLOOKUP(shipments[[#This Row],[Product]],products[Product], products[Cost per box])</f>
        <v>2980.12</v>
      </c>
    </row>
    <row r="2833" spans="3:10" x14ac:dyDescent="0.3">
      <c r="C2833" t="s">
        <v>7</v>
      </c>
      <c r="D2833" t="s">
        <v>34</v>
      </c>
      <c r="E2833" t="s">
        <v>30</v>
      </c>
      <c r="F2833" s="7">
        <v>44973</v>
      </c>
      <c r="G2833" s="4">
        <v>1309</v>
      </c>
      <c r="H2833">
        <v>88</v>
      </c>
      <c r="I2833" t="str">
        <f>TRIM(shipments[[#This Row],[Geography]])</f>
        <v>India</v>
      </c>
      <c r="J2833">
        <f>shipments[[#This Row],[Boxes]]*_xlfn.XLOOKUP(shipments[[#This Row],[Product]],products[Product], products[Cost per box])</f>
        <v>443.52</v>
      </c>
    </row>
    <row r="2834" spans="3:10" x14ac:dyDescent="0.3">
      <c r="C2834" t="s">
        <v>69</v>
      </c>
      <c r="D2834" t="s">
        <v>38</v>
      </c>
      <c r="E2834" t="s">
        <v>21</v>
      </c>
      <c r="F2834" s="7">
        <v>45128</v>
      </c>
      <c r="G2834" s="4">
        <v>2576</v>
      </c>
      <c r="H2834">
        <v>9</v>
      </c>
      <c r="I2834" t="str">
        <f>TRIM(shipments[[#This Row],[Geography]])</f>
        <v>Australia</v>
      </c>
      <c r="J2834">
        <f>shipments[[#This Row],[Boxes]]*_xlfn.XLOOKUP(shipments[[#This Row],[Product]],products[Product], products[Cost per box])</f>
        <v>73.98</v>
      </c>
    </row>
    <row r="2835" spans="3:10" x14ac:dyDescent="0.3">
      <c r="C2835" t="s">
        <v>92</v>
      </c>
      <c r="D2835" t="s">
        <v>34</v>
      </c>
      <c r="E2835" t="s">
        <v>33</v>
      </c>
      <c r="F2835" s="7">
        <v>45016</v>
      </c>
      <c r="G2835" s="4">
        <v>4900</v>
      </c>
      <c r="H2835">
        <v>22</v>
      </c>
      <c r="I2835" t="str">
        <f>TRIM(shipments[[#This Row],[Geography]])</f>
        <v>India</v>
      </c>
      <c r="J2835">
        <f>shipments[[#This Row],[Boxes]]*_xlfn.XLOOKUP(shipments[[#This Row],[Product]],products[Product], products[Cost per box])</f>
        <v>58.3</v>
      </c>
    </row>
    <row r="2836" spans="3:10" x14ac:dyDescent="0.3">
      <c r="C2836" t="s">
        <v>64</v>
      </c>
      <c r="D2836" t="s">
        <v>38</v>
      </c>
      <c r="E2836" t="s">
        <v>25</v>
      </c>
      <c r="F2836" s="7">
        <v>45042</v>
      </c>
      <c r="G2836" s="4">
        <v>1897</v>
      </c>
      <c r="H2836">
        <v>252</v>
      </c>
      <c r="I2836" t="str">
        <f>TRIM(shipments[[#This Row],[Geography]])</f>
        <v>Australia</v>
      </c>
      <c r="J2836">
        <f>shipments[[#This Row],[Boxes]]*_xlfn.XLOOKUP(shipments[[#This Row],[Product]],products[Product], products[Cost per box])</f>
        <v>1620.36</v>
      </c>
    </row>
    <row r="2837" spans="3:10" x14ac:dyDescent="0.3">
      <c r="C2837" t="s">
        <v>71</v>
      </c>
      <c r="D2837" t="s">
        <v>98</v>
      </c>
      <c r="E2837" t="s">
        <v>28</v>
      </c>
      <c r="F2837" s="7">
        <v>44874</v>
      </c>
      <c r="G2837" s="4">
        <v>210</v>
      </c>
      <c r="H2837">
        <v>342</v>
      </c>
      <c r="I2837" t="str">
        <f>TRIM(shipments[[#This Row],[Geography]])</f>
        <v>UK</v>
      </c>
      <c r="J2837">
        <f>shipments[[#This Row],[Boxes]]*_xlfn.XLOOKUP(shipments[[#This Row],[Product]],products[Product], products[Cost per box])</f>
        <v>2883.06</v>
      </c>
    </row>
    <row r="2838" spans="3:10" x14ac:dyDescent="0.3">
      <c r="C2838" t="s">
        <v>8</v>
      </c>
      <c r="D2838" t="s">
        <v>100</v>
      </c>
      <c r="E2838" t="s">
        <v>30</v>
      </c>
      <c r="F2838" s="7">
        <v>44821</v>
      </c>
      <c r="G2838" s="4">
        <v>4578</v>
      </c>
      <c r="H2838">
        <v>764</v>
      </c>
      <c r="I2838" t="str">
        <f>TRIM(shipments[[#This Row],[Geography]])</f>
        <v>India</v>
      </c>
      <c r="J2838">
        <f>shipments[[#This Row],[Boxes]]*_xlfn.XLOOKUP(shipments[[#This Row],[Product]],products[Product], products[Cost per box])</f>
        <v>3850.56</v>
      </c>
    </row>
    <row r="2839" spans="3:10" x14ac:dyDescent="0.3">
      <c r="C2839" t="s">
        <v>73</v>
      </c>
      <c r="D2839" t="s">
        <v>38</v>
      </c>
      <c r="E2839" t="s">
        <v>17</v>
      </c>
      <c r="F2839" s="7">
        <v>44964</v>
      </c>
      <c r="G2839" s="4">
        <v>8337</v>
      </c>
      <c r="H2839">
        <v>182</v>
      </c>
      <c r="I2839" t="str">
        <f>TRIM(shipments[[#This Row],[Geography]])</f>
        <v>Australia</v>
      </c>
      <c r="J2839">
        <f>shipments[[#This Row],[Boxes]]*_xlfn.XLOOKUP(shipments[[#This Row],[Product]],products[Product], products[Cost per box])</f>
        <v>1148.4199999999998</v>
      </c>
    </row>
    <row r="2840" spans="3:10" x14ac:dyDescent="0.3">
      <c r="C2840" t="s">
        <v>94</v>
      </c>
      <c r="D2840" t="s">
        <v>36</v>
      </c>
      <c r="E2840" t="s">
        <v>30</v>
      </c>
      <c r="F2840" s="7">
        <v>44993</v>
      </c>
      <c r="G2840" s="4">
        <v>10689</v>
      </c>
      <c r="H2840">
        <v>1022</v>
      </c>
      <c r="I2840" t="str">
        <f>TRIM(shipments[[#This Row],[Geography]])</f>
        <v>Canada</v>
      </c>
      <c r="J2840">
        <f>shipments[[#This Row],[Boxes]]*_xlfn.XLOOKUP(shipments[[#This Row],[Product]],products[Product], products[Cost per box])</f>
        <v>5150.88</v>
      </c>
    </row>
    <row r="2841" spans="3:10" x14ac:dyDescent="0.3">
      <c r="C2841" t="s">
        <v>10</v>
      </c>
      <c r="D2841" t="s">
        <v>37</v>
      </c>
      <c r="E2841" t="s">
        <v>21</v>
      </c>
      <c r="F2841" s="7">
        <v>45096</v>
      </c>
      <c r="G2841" s="4">
        <v>5005</v>
      </c>
      <c r="H2841">
        <v>901</v>
      </c>
      <c r="I2841" t="str">
        <f>TRIM(shipments[[#This Row],[Geography]])</f>
        <v>New Zealand</v>
      </c>
      <c r="J2841">
        <f>shipments[[#This Row],[Boxes]]*_xlfn.XLOOKUP(shipments[[#This Row],[Product]],products[Product], products[Cost per box])</f>
        <v>7406.22</v>
      </c>
    </row>
    <row r="2842" spans="3:10" x14ac:dyDescent="0.3">
      <c r="C2842" t="s">
        <v>7</v>
      </c>
      <c r="D2842" t="s">
        <v>36</v>
      </c>
      <c r="E2842" t="s">
        <v>33</v>
      </c>
      <c r="F2842" s="7">
        <v>44704</v>
      </c>
      <c r="G2842" s="4">
        <v>1365</v>
      </c>
      <c r="H2842">
        <v>199</v>
      </c>
      <c r="I2842" t="str">
        <f>TRIM(shipments[[#This Row],[Geography]])</f>
        <v>Canada</v>
      </c>
      <c r="J2842">
        <f>shipments[[#This Row],[Boxes]]*_xlfn.XLOOKUP(shipments[[#This Row],[Product]],products[Product], products[Cost per box])</f>
        <v>527.35</v>
      </c>
    </row>
    <row r="2843" spans="3:10" x14ac:dyDescent="0.3">
      <c r="C2843" t="s">
        <v>9</v>
      </c>
      <c r="D2843" t="s">
        <v>36</v>
      </c>
      <c r="E2843" t="s">
        <v>17</v>
      </c>
      <c r="F2843" s="7">
        <v>44720</v>
      </c>
      <c r="G2843" s="4">
        <v>4165</v>
      </c>
      <c r="H2843">
        <v>234</v>
      </c>
      <c r="I2843" t="str">
        <f>TRIM(shipments[[#This Row],[Geography]])</f>
        <v>Canada</v>
      </c>
      <c r="J2843">
        <f>shipments[[#This Row],[Boxes]]*_xlfn.XLOOKUP(shipments[[#This Row],[Product]],products[Product], products[Cost per box])</f>
        <v>1476.54</v>
      </c>
    </row>
    <row r="2844" spans="3:10" x14ac:dyDescent="0.3">
      <c r="C2844" t="s">
        <v>73</v>
      </c>
      <c r="D2844" t="s">
        <v>35</v>
      </c>
      <c r="E2844" t="s">
        <v>31</v>
      </c>
      <c r="F2844" s="7">
        <v>45111</v>
      </c>
      <c r="G2844" s="4">
        <v>7196</v>
      </c>
      <c r="H2844">
        <v>967</v>
      </c>
      <c r="I2844" t="str">
        <f>TRIM(shipments[[#This Row],[Geography]])</f>
        <v>USA</v>
      </c>
      <c r="J2844">
        <f>shipments[[#This Row],[Boxes]]*_xlfn.XLOOKUP(shipments[[#This Row],[Product]],products[Product], products[Cost per box])</f>
        <v>2668.9199999999996</v>
      </c>
    </row>
    <row r="2845" spans="3:10" x14ac:dyDescent="0.3">
      <c r="C2845" t="s">
        <v>71</v>
      </c>
      <c r="D2845" t="s">
        <v>111</v>
      </c>
      <c r="E2845" t="s">
        <v>31</v>
      </c>
      <c r="F2845" s="7">
        <v>44862</v>
      </c>
      <c r="G2845" s="4">
        <v>2415</v>
      </c>
      <c r="H2845">
        <v>513</v>
      </c>
      <c r="I2845" t="str">
        <f>TRIM(shipments[[#This Row],[Geography]])</f>
        <v>New Zealand</v>
      </c>
      <c r="J2845">
        <f>shipments[[#This Row],[Boxes]]*_xlfn.XLOOKUP(shipments[[#This Row],[Product]],products[Product], products[Cost per box])</f>
        <v>1415.8799999999999</v>
      </c>
    </row>
    <row r="2846" spans="3:10" x14ac:dyDescent="0.3">
      <c r="C2846" t="s">
        <v>9</v>
      </c>
      <c r="D2846" t="s">
        <v>39</v>
      </c>
      <c r="E2846" t="s">
        <v>17</v>
      </c>
      <c r="F2846" s="7">
        <v>44936</v>
      </c>
      <c r="G2846" s="4">
        <v>6139</v>
      </c>
      <c r="H2846">
        <v>421</v>
      </c>
      <c r="I2846" t="str">
        <f>TRIM(shipments[[#This Row],[Geography]])</f>
        <v>UK</v>
      </c>
      <c r="J2846">
        <f>shipments[[#This Row],[Boxes]]*_xlfn.XLOOKUP(shipments[[#This Row],[Product]],products[Product], products[Cost per box])</f>
        <v>2656.5099999999998</v>
      </c>
    </row>
    <row r="2847" spans="3:10" x14ac:dyDescent="0.3">
      <c r="C2847" t="s">
        <v>72</v>
      </c>
      <c r="D2847" t="s">
        <v>102</v>
      </c>
      <c r="E2847" t="s">
        <v>19</v>
      </c>
      <c r="F2847" s="7">
        <v>44747</v>
      </c>
      <c r="G2847" s="4">
        <v>2611</v>
      </c>
      <c r="H2847">
        <v>92</v>
      </c>
      <c r="I2847" t="str">
        <f>TRIM(shipments[[#This Row],[Geography]])</f>
        <v>New Zealand</v>
      </c>
      <c r="J2847">
        <f>shipments[[#This Row],[Boxes]]*_xlfn.XLOOKUP(shipments[[#This Row],[Product]],products[Product], products[Cost per box])</f>
        <v>711.16000000000008</v>
      </c>
    </row>
    <row r="2848" spans="3:10" x14ac:dyDescent="0.3">
      <c r="C2848" t="s">
        <v>72</v>
      </c>
      <c r="D2848" t="s">
        <v>102</v>
      </c>
      <c r="E2848" t="s">
        <v>17</v>
      </c>
      <c r="F2848" s="7">
        <v>44720</v>
      </c>
      <c r="G2848" s="4">
        <v>4361</v>
      </c>
      <c r="H2848">
        <v>1313</v>
      </c>
      <c r="I2848" t="str">
        <f>TRIM(shipments[[#This Row],[Geography]])</f>
        <v>New Zealand</v>
      </c>
      <c r="J2848">
        <f>shipments[[#This Row],[Boxes]]*_xlfn.XLOOKUP(shipments[[#This Row],[Product]],products[Product], products[Cost per box])</f>
        <v>8285.0299999999988</v>
      </c>
    </row>
    <row r="2849" spans="3:10" x14ac:dyDescent="0.3">
      <c r="C2849" t="s">
        <v>67</v>
      </c>
      <c r="D2849" t="s">
        <v>38</v>
      </c>
      <c r="E2849" t="s">
        <v>16</v>
      </c>
      <c r="F2849" s="7">
        <v>45026</v>
      </c>
      <c r="G2849" s="4">
        <v>6503</v>
      </c>
      <c r="H2849">
        <v>677</v>
      </c>
      <c r="I2849" t="str">
        <f>TRIM(shipments[[#This Row],[Geography]])</f>
        <v>Australia</v>
      </c>
      <c r="J2849">
        <f>shipments[[#This Row],[Boxes]]*_xlfn.XLOOKUP(shipments[[#This Row],[Product]],products[Product], products[Cost per box])</f>
        <v>3872.44</v>
      </c>
    </row>
    <row r="2850" spans="3:10" x14ac:dyDescent="0.3">
      <c r="C2850" t="s">
        <v>73</v>
      </c>
      <c r="D2850" t="s">
        <v>37</v>
      </c>
      <c r="E2850" t="s">
        <v>27</v>
      </c>
      <c r="F2850" s="7">
        <v>45058</v>
      </c>
      <c r="G2850" s="4">
        <v>6944</v>
      </c>
      <c r="H2850">
        <v>304</v>
      </c>
      <c r="I2850" t="str">
        <f>TRIM(shipments[[#This Row],[Geography]])</f>
        <v>New Zealand</v>
      </c>
      <c r="J2850">
        <f>shipments[[#This Row],[Boxes]]*_xlfn.XLOOKUP(shipments[[#This Row],[Product]],products[Product], products[Cost per box])</f>
        <v>2909.28</v>
      </c>
    </row>
    <row r="2851" spans="3:10" x14ac:dyDescent="0.3">
      <c r="C2851" t="s">
        <v>73</v>
      </c>
      <c r="D2851" t="s">
        <v>34</v>
      </c>
      <c r="E2851" t="s">
        <v>4</v>
      </c>
      <c r="F2851" s="7">
        <v>45013</v>
      </c>
      <c r="G2851" s="4">
        <v>3598</v>
      </c>
      <c r="H2851">
        <v>150</v>
      </c>
      <c r="I2851" t="str">
        <f>TRIM(shipments[[#This Row],[Geography]])</f>
        <v>India</v>
      </c>
      <c r="J2851">
        <f>shipments[[#This Row],[Boxes]]*_xlfn.XLOOKUP(shipments[[#This Row],[Product]],products[Product], products[Cost per box])</f>
        <v>772.5</v>
      </c>
    </row>
    <row r="2852" spans="3:10" x14ac:dyDescent="0.3">
      <c r="C2852" t="s">
        <v>92</v>
      </c>
      <c r="D2852" t="s">
        <v>38</v>
      </c>
      <c r="E2852" t="s">
        <v>27</v>
      </c>
      <c r="F2852" s="7">
        <v>44930</v>
      </c>
      <c r="G2852" s="4">
        <v>3871</v>
      </c>
      <c r="H2852">
        <v>155</v>
      </c>
      <c r="I2852" t="str">
        <f>TRIM(shipments[[#This Row],[Geography]])</f>
        <v>Australia</v>
      </c>
      <c r="J2852">
        <f>shipments[[#This Row],[Boxes]]*_xlfn.XLOOKUP(shipments[[#This Row],[Product]],products[Product], products[Cost per box])</f>
        <v>1483.3500000000001</v>
      </c>
    </row>
    <row r="2853" spans="3:10" x14ac:dyDescent="0.3">
      <c r="C2853" t="s">
        <v>93</v>
      </c>
      <c r="D2853" t="s">
        <v>34</v>
      </c>
      <c r="E2853" t="s">
        <v>25</v>
      </c>
      <c r="F2853" s="7">
        <v>45134</v>
      </c>
      <c r="G2853" s="4">
        <v>1981</v>
      </c>
      <c r="H2853">
        <v>105</v>
      </c>
      <c r="I2853" t="str">
        <f>TRIM(shipments[[#This Row],[Geography]])</f>
        <v>India</v>
      </c>
      <c r="J2853">
        <f>shipments[[#This Row],[Boxes]]*_xlfn.XLOOKUP(shipments[[#This Row],[Product]],products[Product], products[Cost per box])</f>
        <v>675.15</v>
      </c>
    </row>
    <row r="2854" spans="3:10" x14ac:dyDescent="0.3">
      <c r="C2854" t="s">
        <v>92</v>
      </c>
      <c r="D2854" t="s">
        <v>39</v>
      </c>
      <c r="E2854" t="s">
        <v>17</v>
      </c>
      <c r="F2854" s="7">
        <v>44971</v>
      </c>
      <c r="G2854" s="4">
        <v>2821</v>
      </c>
      <c r="H2854">
        <v>513</v>
      </c>
      <c r="I2854" t="str">
        <f>TRIM(shipments[[#This Row],[Geography]])</f>
        <v>UK</v>
      </c>
      <c r="J2854">
        <f>shipments[[#This Row],[Boxes]]*_xlfn.XLOOKUP(shipments[[#This Row],[Product]],products[Product], products[Cost per box])</f>
        <v>3237.0299999999997</v>
      </c>
    </row>
    <row r="2855" spans="3:10" x14ac:dyDescent="0.3">
      <c r="C2855" t="s">
        <v>72</v>
      </c>
      <c r="D2855" t="s">
        <v>35</v>
      </c>
      <c r="E2855" t="s">
        <v>24</v>
      </c>
      <c r="F2855" s="7">
        <v>44973</v>
      </c>
      <c r="G2855" s="4">
        <v>8848</v>
      </c>
      <c r="H2855">
        <v>316</v>
      </c>
      <c r="I2855" t="str">
        <f>TRIM(shipments[[#This Row],[Geography]])</f>
        <v>USA</v>
      </c>
      <c r="J2855">
        <f>shipments[[#This Row],[Boxes]]*_xlfn.XLOOKUP(shipments[[#This Row],[Product]],products[Product], products[Cost per box])</f>
        <v>3321.16</v>
      </c>
    </row>
    <row r="2856" spans="3:10" x14ac:dyDescent="0.3">
      <c r="C2856" t="s">
        <v>67</v>
      </c>
      <c r="D2856" t="s">
        <v>37</v>
      </c>
      <c r="E2856" t="s">
        <v>33</v>
      </c>
      <c r="F2856" s="7">
        <v>44987</v>
      </c>
      <c r="G2856" s="4">
        <v>2954</v>
      </c>
      <c r="H2856">
        <v>388</v>
      </c>
      <c r="I2856" t="str">
        <f>TRIM(shipments[[#This Row],[Geography]])</f>
        <v>New Zealand</v>
      </c>
      <c r="J2856">
        <f>shipments[[#This Row],[Boxes]]*_xlfn.XLOOKUP(shipments[[#This Row],[Product]],products[Product], products[Cost per box])</f>
        <v>1028.2</v>
      </c>
    </row>
    <row r="2857" spans="3:10" x14ac:dyDescent="0.3">
      <c r="C2857" t="s">
        <v>9</v>
      </c>
      <c r="D2857" t="s">
        <v>37</v>
      </c>
      <c r="E2857" t="s">
        <v>32</v>
      </c>
      <c r="F2857" s="7">
        <v>44985</v>
      </c>
      <c r="G2857" s="4">
        <v>287</v>
      </c>
      <c r="H2857">
        <v>236</v>
      </c>
      <c r="I2857" t="str">
        <f>TRIM(shipments[[#This Row],[Geography]])</f>
        <v>New Zealand</v>
      </c>
      <c r="J2857">
        <f>shipments[[#This Row],[Boxes]]*_xlfn.XLOOKUP(shipments[[#This Row],[Product]],products[Product], products[Cost per box])</f>
        <v>783.52</v>
      </c>
    </row>
    <row r="2858" spans="3:10" x14ac:dyDescent="0.3">
      <c r="C2858" t="s">
        <v>73</v>
      </c>
      <c r="D2858" t="s">
        <v>39</v>
      </c>
      <c r="E2858" t="s">
        <v>24</v>
      </c>
      <c r="F2858" s="7">
        <v>45121</v>
      </c>
      <c r="G2858" s="4">
        <v>6468</v>
      </c>
      <c r="H2858">
        <v>19</v>
      </c>
      <c r="I2858" t="str">
        <f>TRIM(shipments[[#This Row],[Geography]])</f>
        <v>UK</v>
      </c>
      <c r="J2858">
        <f>shipments[[#This Row],[Boxes]]*_xlfn.XLOOKUP(shipments[[#This Row],[Product]],products[Product], products[Cost per box])</f>
        <v>199.69</v>
      </c>
    </row>
    <row r="2859" spans="3:10" x14ac:dyDescent="0.3">
      <c r="C2859" t="s">
        <v>65</v>
      </c>
      <c r="D2859" t="s">
        <v>35</v>
      </c>
      <c r="E2859" t="s">
        <v>17</v>
      </c>
      <c r="F2859" s="7">
        <v>45000</v>
      </c>
      <c r="G2859" s="4">
        <v>9149</v>
      </c>
      <c r="H2859">
        <v>283</v>
      </c>
      <c r="I2859" t="str">
        <f>TRIM(shipments[[#This Row],[Geography]])</f>
        <v>USA</v>
      </c>
      <c r="J2859">
        <f>shipments[[#This Row],[Boxes]]*_xlfn.XLOOKUP(shipments[[#This Row],[Product]],products[Product], products[Cost per box])</f>
        <v>1785.7299999999998</v>
      </c>
    </row>
    <row r="2860" spans="3:10" x14ac:dyDescent="0.3">
      <c r="C2860" t="s">
        <v>6</v>
      </c>
      <c r="D2860" t="s">
        <v>102</v>
      </c>
      <c r="E2860" t="s">
        <v>13</v>
      </c>
      <c r="F2860" s="7">
        <v>44717</v>
      </c>
      <c r="G2860" s="4">
        <v>7329</v>
      </c>
      <c r="H2860">
        <v>314</v>
      </c>
      <c r="I2860" t="str">
        <f>TRIM(shipments[[#This Row],[Geography]])</f>
        <v>New Zealand</v>
      </c>
      <c r="J2860">
        <f>shipments[[#This Row],[Boxes]]*_xlfn.XLOOKUP(shipments[[#This Row],[Product]],products[Product], products[Cost per box])</f>
        <v>1651.6399999999999</v>
      </c>
    </row>
    <row r="2861" spans="3:10" x14ac:dyDescent="0.3">
      <c r="C2861" t="s">
        <v>65</v>
      </c>
      <c r="D2861" t="s">
        <v>39</v>
      </c>
      <c r="E2861" t="s">
        <v>15</v>
      </c>
      <c r="F2861" s="7">
        <v>45061</v>
      </c>
      <c r="G2861" s="4">
        <v>6937</v>
      </c>
      <c r="H2861">
        <v>257</v>
      </c>
      <c r="I2861" t="str">
        <f>TRIM(shipments[[#This Row],[Geography]])</f>
        <v>UK</v>
      </c>
      <c r="J2861">
        <f>shipments[[#This Row],[Boxes]]*_xlfn.XLOOKUP(shipments[[#This Row],[Product]],products[Product], products[Cost per box])</f>
        <v>989.45</v>
      </c>
    </row>
    <row r="2862" spans="3:10" x14ac:dyDescent="0.3">
      <c r="C2862" t="s">
        <v>6</v>
      </c>
      <c r="D2862" t="s">
        <v>39</v>
      </c>
      <c r="E2862" t="s">
        <v>31</v>
      </c>
      <c r="F2862" s="7">
        <v>44972</v>
      </c>
      <c r="G2862" s="4">
        <v>1407</v>
      </c>
      <c r="H2862">
        <v>985</v>
      </c>
      <c r="I2862" t="str">
        <f>TRIM(shipments[[#This Row],[Geography]])</f>
        <v>UK</v>
      </c>
      <c r="J2862">
        <f>shipments[[#This Row],[Boxes]]*_xlfn.XLOOKUP(shipments[[#This Row],[Product]],products[Product], products[Cost per box])</f>
        <v>2718.6</v>
      </c>
    </row>
    <row r="2863" spans="3:10" x14ac:dyDescent="0.3">
      <c r="C2863" t="s">
        <v>68</v>
      </c>
      <c r="D2863" t="s">
        <v>34</v>
      </c>
      <c r="E2863" t="s">
        <v>18</v>
      </c>
      <c r="F2863" s="7">
        <v>44992</v>
      </c>
      <c r="G2863" s="4">
        <v>3136</v>
      </c>
      <c r="H2863">
        <v>196</v>
      </c>
      <c r="I2863" t="str">
        <f>TRIM(shipments[[#This Row],[Geography]])</f>
        <v>India</v>
      </c>
      <c r="J2863">
        <f>shipments[[#This Row],[Boxes]]*_xlfn.XLOOKUP(shipments[[#This Row],[Product]],products[Product], products[Cost per box])</f>
        <v>1948.24</v>
      </c>
    </row>
    <row r="2864" spans="3:10" x14ac:dyDescent="0.3">
      <c r="C2864" t="s">
        <v>70</v>
      </c>
      <c r="D2864" t="s">
        <v>35</v>
      </c>
      <c r="E2864" t="s">
        <v>23</v>
      </c>
      <c r="F2864" s="7">
        <v>45034</v>
      </c>
      <c r="G2864" s="4">
        <v>11536</v>
      </c>
      <c r="H2864">
        <v>29</v>
      </c>
      <c r="I2864" t="str">
        <f>TRIM(shipments[[#This Row],[Geography]])</f>
        <v>USA</v>
      </c>
      <c r="J2864">
        <f>shipments[[#This Row],[Boxes]]*_xlfn.XLOOKUP(shipments[[#This Row],[Product]],products[Product], products[Cost per box])</f>
        <v>137.46</v>
      </c>
    </row>
    <row r="2865" spans="3:10" x14ac:dyDescent="0.3">
      <c r="C2865" t="s">
        <v>70</v>
      </c>
      <c r="D2865" t="s">
        <v>35</v>
      </c>
      <c r="E2865" t="s">
        <v>28</v>
      </c>
      <c r="F2865" s="7">
        <v>45070</v>
      </c>
      <c r="G2865" s="4"/>
      <c r="H2865">
        <v>200</v>
      </c>
      <c r="I2865" t="str">
        <f>TRIM(shipments[[#This Row],[Geography]])</f>
        <v>USA</v>
      </c>
      <c r="J2865">
        <f>shipments[[#This Row],[Boxes]]*_xlfn.XLOOKUP(shipments[[#This Row],[Product]],products[Product], products[Cost per box])</f>
        <v>1686</v>
      </c>
    </row>
    <row r="2866" spans="3:10" x14ac:dyDescent="0.3">
      <c r="C2866" t="s">
        <v>64</v>
      </c>
      <c r="D2866" t="s">
        <v>37</v>
      </c>
      <c r="E2866" t="s">
        <v>26</v>
      </c>
      <c r="F2866" s="7">
        <v>44966</v>
      </c>
      <c r="G2866" s="4">
        <v>4830</v>
      </c>
      <c r="H2866">
        <v>8</v>
      </c>
      <c r="I2866" t="str">
        <f>TRIM(shipments[[#This Row],[Geography]])</f>
        <v>New Zealand</v>
      </c>
      <c r="J2866">
        <f>shipments[[#This Row],[Boxes]]*_xlfn.XLOOKUP(shipments[[#This Row],[Product]],products[Product], products[Cost per box])</f>
        <v>99.28</v>
      </c>
    </row>
    <row r="2867" spans="3:10" x14ac:dyDescent="0.3">
      <c r="C2867" t="s">
        <v>67</v>
      </c>
      <c r="D2867" t="s">
        <v>36</v>
      </c>
      <c r="E2867" t="s">
        <v>32</v>
      </c>
      <c r="F2867" s="7">
        <v>45155</v>
      </c>
      <c r="G2867" s="4">
        <v>2030</v>
      </c>
      <c r="H2867">
        <v>68</v>
      </c>
      <c r="I2867" t="str">
        <f>TRIM(shipments[[#This Row],[Geography]])</f>
        <v>Canada</v>
      </c>
      <c r="J2867">
        <f>shipments[[#This Row],[Boxes]]*_xlfn.XLOOKUP(shipments[[#This Row],[Product]],products[Product], products[Cost per box])</f>
        <v>225.76</v>
      </c>
    </row>
    <row r="2868" spans="3:10" x14ac:dyDescent="0.3">
      <c r="C2868" t="s">
        <v>70</v>
      </c>
      <c r="D2868" t="s">
        <v>38</v>
      </c>
      <c r="E2868" t="s">
        <v>27</v>
      </c>
      <c r="F2868" s="7">
        <v>44939</v>
      </c>
      <c r="G2868" s="4">
        <v>2219</v>
      </c>
      <c r="H2868">
        <v>411</v>
      </c>
      <c r="I2868" t="str">
        <f>TRIM(shipments[[#This Row],[Geography]])</f>
        <v>Australia</v>
      </c>
      <c r="J2868">
        <f>shipments[[#This Row],[Boxes]]*_xlfn.XLOOKUP(shipments[[#This Row],[Product]],products[Product], products[Cost per box])</f>
        <v>3933.27</v>
      </c>
    </row>
    <row r="2869" spans="3:10" x14ac:dyDescent="0.3">
      <c r="C2869" t="s">
        <v>70</v>
      </c>
      <c r="D2869" t="s">
        <v>35</v>
      </c>
      <c r="E2869" t="s">
        <v>16</v>
      </c>
      <c r="F2869" s="7">
        <v>44811</v>
      </c>
      <c r="G2869" s="4">
        <v>6307</v>
      </c>
      <c r="H2869">
        <v>484</v>
      </c>
      <c r="I2869" t="str">
        <f>TRIM(shipments[[#This Row],[Geography]])</f>
        <v>USA</v>
      </c>
      <c r="J2869">
        <f>shipments[[#This Row],[Boxes]]*_xlfn.XLOOKUP(shipments[[#This Row],[Product]],products[Product], products[Cost per box])</f>
        <v>2768.48</v>
      </c>
    </row>
    <row r="2870" spans="3:10" x14ac:dyDescent="0.3">
      <c r="C2870" t="s">
        <v>2</v>
      </c>
      <c r="D2870" t="s">
        <v>34</v>
      </c>
      <c r="E2870" t="s">
        <v>30</v>
      </c>
      <c r="F2870" s="7">
        <v>44849</v>
      </c>
      <c r="G2870" s="4">
        <v>4921</v>
      </c>
      <c r="H2870">
        <v>645</v>
      </c>
      <c r="I2870" t="str">
        <f>TRIM(shipments[[#This Row],[Geography]])</f>
        <v>India</v>
      </c>
      <c r="J2870">
        <f>shipments[[#This Row],[Boxes]]*_xlfn.XLOOKUP(shipments[[#This Row],[Product]],products[Product], products[Cost per box])</f>
        <v>3250.8</v>
      </c>
    </row>
    <row r="2871" spans="3:10" x14ac:dyDescent="0.3">
      <c r="C2871" t="s">
        <v>75</v>
      </c>
      <c r="D2871" t="s">
        <v>35</v>
      </c>
      <c r="E2871" t="s">
        <v>20</v>
      </c>
      <c r="F2871" s="7">
        <v>44713</v>
      </c>
      <c r="G2871" s="4">
        <v>5187</v>
      </c>
      <c r="H2871">
        <v>375</v>
      </c>
      <c r="I2871" t="str">
        <f>TRIM(shipments[[#This Row],[Geography]])</f>
        <v>USA</v>
      </c>
      <c r="J2871">
        <f>shipments[[#This Row],[Boxes]]*_xlfn.XLOOKUP(shipments[[#This Row],[Product]],products[Product], products[Cost per box])</f>
        <v>1380</v>
      </c>
    </row>
    <row r="2872" spans="3:10" x14ac:dyDescent="0.3">
      <c r="C2872" t="s">
        <v>71</v>
      </c>
      <c r="D2872" t="s">
        <v>39</v>
      </c>
      <c r="E2872" t="s">
        <v>15</v>
      </c>
      <c r="F2872" s="7">
        <v>44685</v>
      </c>
      <c r="G2872" s="4">
        <v>2177</v>
      </c>
      <c r="H2872">
        <v>364</v>
      </c>
      <c r="I2872" t="str">
        <f>TRIM(shipments[[#This Row],[Geography]])</f>
        <v>UK</v>
      </c>
      <c r="J2872">
        <f>shipments[[#This Row],[Boxes]]*_xlfn.XLOOKUP(shipments[[#This Row],[Product]],products[Product], products[Cost per box])</f>
        <v>1401.4</v>
      </c>
    </row>
    <row r="2873" spans="3:10" x14ac:dyDescent="0.3">
      <c r="C2873" t="s">
        <v>3</v>
      </c>
      <c r="D2873" t="s">
        <v>39</v>
      </c>
      <c r="E2873" t="s">
        <v>26</v>
      </c>
      <c r="F2873" s="7">
        <v>44864</v>
      </c>
      <c r="G2873" s="4">
        <v>6377</v>
      </c>
      <c r="H2873">
        <v>218</v>
      </c>
      <c r="I2873" t="str">
        <f>TRIM(shipments[[#This Row],[Geography]])</f>
        <v>UK</v>
      </c>
      <c r="J2873">
        <f>shipments[[#This Row],[Boxes]]*_xlfn.XLOOKUP(shipments[[#This Row],[Product]],products[Product], products[Cost per box])</f>
        <v>2705.38</v>
      </c>
    </row>
    <row r="2874" spans="3:10" x14ac:dyDescent="0.3">
      <c r="C2874" t="s">
        <v>75</v>
      </c>
      <c r="D2874" t="s">
        <v>110</v>
      </c>
      <c r="E2874" t="s">
        <v>28</v>
      </c>
      <c r="F2874" s="7">
        <v>44731</v>
      </c>
      <c r="G2874" s="4">
        <v>6328</v>
      </c>
      <c r="H2874">
        <v>848</v>
      </c>
      <c r="I2874" t="str">
        <f>TRIM(shipments[[#This Row],[Geography]])</f>
        <v>UK</v>
      </c>
      <c r="J2874">
        <f>shipments[[#This Row],[Boxes]]*_xlfn.XLOOKUP(shipments[[#This Row],[Product]],products[Product], products[Cost per box])</f>
        <v>7148.6399999999994</v>
      </c>
    </row>
    <row r="2875" spans="3:10" x14ac:dyDescent="0.3">
      <c r="C2875" t="s">
        <v>70</v>
      </c>
      <c r="D2875" t="s">
        <v>34</v>
      </c>
      <c r="E2875" t="s">
        <v>17</v>
      </c>
      <c r="F2875" s="7">
        <v>45107</v>
      </c>
      <c r="G2875" s="4">
        <v>12971</v>
      </c>
      <c r="H2875">
        <v>591</v>
      </c>
      <c r="I2875" t="str">
        <f>TRIM(shipments[[#This Row],[Geography]])</f>
        <v>India</v>
      </c>
      <c r="J2875">
        <f>shipments[[#This Row],[Boxes]]*_xlfn.XLOOKUP(shipments[[#This Row],[Product]],products[Product], products[Cost per box])</f>
        <v>3729.2099999999996</v>
      </c>
    </row>
    <row r="2876" spans="3:10" x14ac:dyDescent="0.3">
      <c r="C2876" t="s">
        <v>5</v>
      </c>
      <c r="D2876" t="s">
        <v>35</v>
      </c>
      <c r="E2876" t="s">
        <v>23</v>
      </c>
      <c r="F2876" s="7">
        <v>45037</v>
      </c>
      <c r="G2876" s="4">
        <v>8484</v>
      </c>
      <c r="H2876">
        <v>208</v>
      </c>
      <c r="I2876" t="str">
        <f>TRIM(shipments[[#This Row],[Geography]])</f>
        <v>USA</v>
      </c>
      <c r="J2876">
        <f>shipments[[#This Row],[Boxes]]*_xlfn.XLOOKUP(shipments[[#This Row],[Product]],products[Product], products[Cost per box])</f>
        <v>985.92000000000007</v>
      </c>
    </row>
    <row r="2877" spans="3:10" x14ac:dyDescent="0.3">
      <c r="C2877" t="s">
        <v>65</v>
      </c>
      <c r="D2877" t="s">
        <v>35</v>
      </c>
      <c r="E2877" t="s">
        <v>25</v>
      </c>
      <c r="F2877" s="7">
        <v>44768</v>
      </c>
      <c r="G2877" s="4">
        <v>3255</v>
      </c>
      <c r="H2877">
        <v>25</v>
      </c>
      <c r="I2877" t="str">
        <f>TRIM(shipments[[#This Row],[Geography]])</f>
        <v>USA</v>
      </c>
      <c r="J2877">
        <f>shipments[[#This Row],[Boxes]]*_xlfn.XLOOKUP(shipments[[#This Row],[Product]],products[Product], products[Cost per box])</f>
        <v>160.75</v>
      </c>
    </row>
    <row r="2878" spans="3:10" x14ac:dyDescent="0.3">
      <c r="C2878" t="s">
        <v>68</v>
      </c>
      <c r="D2878" t="s">
        <v>35</v>
      </c>
      <c r="E2878" t="s">
        <v>20</v>
      </c>
      <c r="F2878" s="7">
        <v>44974</v>
      </c>
      <c r="G2878" s="4">
        <v>1603</v>
      </c>
      <c r="H2878">
        <v>59</v>
      </c>
      <c r="I2878" t="str">
        <f>TRIM(shipments[[#This Row],[Geography]])</f>
        <v>USA</v>
      </c>
      <c r="J2878">
        <f>shipments[[#This Row],[Boxes]]*_xlfn.XLOOKUP(shipments[[#This Row],[Product]],products[Product], products[Cost per box])</f>
        <v>217.12</v>
      </c>
    </row>
    <row r="2879" spans="3:10" x14ac:dyDescent="0.3">
      <c r="C2879" t="s">
        <v>75</v>
      </c>
      <c r="D2879" t="s">
        <v>112</v>
      </c>
      <c r="E2879" t="s">
        <v>13</v>
      </c>
      <c r="F2879" s="7">
        <v>44727</v>
      </c>
      <c r="G2879" s="4">
        <v>3542</v>
      </c>
      <c r="H2879">
        <v>137</v>
      </c>
      <c r="I2879" t="str">
        <f>TRIM(shipments[[#This Row],[Geography]])</f>
        <v>Australia</v>
      </c>
      <c r="J2879">
        <f>shipments[[#This Row],[Boxes]]*_xlfn.XLOOKUP(shipments[[#This Row],[Product]],products[Product], products[Cost per box])</f>
        <v>720.62</v>
      </c>
    </row>
    <row r="2880" spans="3:10" x14ac:dyDescent="0.3">
      <c r="C2880" t="s">
        <v>3</v>
      </c>
      <c r="D2880" t="s">
        <v>104</v>
      </c>
      <c r="E2880" t="s">
        <v>25</v>
      </c>
      <c r="F2880" s="7">
        <v>44891</v>
      </c>
      <c r="G2880" s="4">
        <v>2667</v>
      </c>
      <c r="H2880">
        <v>203</v>
      </c>
      <c r="I2880" t="str">
        <f>TRIM(shipments[[#This Row],[Geography]])</f>
        <v>Australia</v>
      </c>
      <c r="J2880">
        <f>shipments[[#This Row],[Boxes]]*_xlfn.XLOOKUP(shipments[[#This Row],[Product]],products[Product], products[Cost per box])</f>
        <v>1305.29</v>
      </c>
    </row>
    <row r="2881" spans="3:10" x14ac:dyDescent="0.3">
      <c r="C2881" t="s">
        <v>74</v>
      </c>
      <c r="D2881" t="s">
        <v>100</v>
      </c>
      <c r="E2881" t="s">
        <v>24</v>
      </c>
      <c r="F2881" s="7">
        <v>44881</v>
      </c>
      <c r="G2881" s="4">
        <v>3171</v>
      </c>
      <c r="H2881">
        <v>329</v>
      </c>
      <c r="I2881" t="str">
        <f>TRIM(shipments[[#This Row],[Geography]])</f>
        <v>India</v>
      </c>
      <c r="J2881">
        <f>shipments[[#This Row],[Boxes]]*_xlfn.XLOOKUP(shipments[[#This Row],[Product]],products[Product], products[Cost per box])</f>
        <v>3457.79</v>
      </c>
    </row>
    <row r="2882" spans="3:10" x14ac:dyDescent="0.3">
      <c r="C2882" t="s">
        <v>7</v>
      </c>
      <c r="D2882" t="s">
        <v>108</v>
      </c>
      <c r="E2882" t="s">
        <v>13</v>
      </c>
      <c r="F2882" s="7">
        <v>44778</v>
      </c>
      <c r="G2882" s="4">
        <v>1918</v>
      </c>
      <c r="H2882">
        <v>281</v>
      </c>
      <c r="I2882" t="str">
        <f>TRIM(shipments[[#This Row],[Geography]])</f>
        <v>USA</v>
      </c>
      <c r="J2882">
        <f>shipments[[#This Row],[Boxes]]*_xlfn.XLOOKUP(shipments[[#This Row],[Product]],products[Product], products[Cost per box])</f>
        <v>1478.06</v>
      </c>
    </row>
    <row r="2883" spans="3:10" x14ac:dyDescent="0.3">
      <c r="C2883" t="s">
        <v>2</v>
      </c>
      <c r="D2883" t="s">
        <v>39</v>
      </c>
      <c r="E2883" t="s">
        <v>17</v>
      </c>
      <c r="F2883" s="7">
        <v>45131</v>
      </c>
      <c r="G2883" s="4">
        <v>10815</v>
      </c>
      <c r="H2883">
        <v>96</v>
      </c>
      <c r="I2883" t="str">
        <f>TRIM(shipments[[#This Row],[Geography]])</f>
        <v>UK</v>
      </c>
      <c r="J2883">
        <f>shipments[[#This Row],[Boxes]]*_xlfn.XLOOKUP(shipments[[#This Row],[Product]],products[Product], products[Cost per box])</f>
        <v>605.76</v>
      </c>
    </row>
    <row r="2884" spans="3:10" x14ac:dyDescent="0.3">
      <c r="C2884" t="s">
        <v>66</v>
      </c>
      <c r="D2884" t="s">
        <v>100</v>
      </c>
      <c r="E2884" t="s">
        <v>23</v>
      </c>
      <c r="F2884" s="7">
        <v>44888</v>
      </c>
      <c r="G2884" s="4">
        <v>9660</v>
      </c>
      <c r="H2884">
        <v>342</v>
      </c>
      <c r="I2884" t="str">
        <f>TRIM(shipments[[#This Row],[Geography]])</f>
        <v>India</v>
      </c>
      <c r="J2884">
        <f>shipments[[#This Row],[Boxes]]*_xlfn.XLOOKUP(shipments[[#This Row],[Product]],products[Product], products[Cost per box])</f>
        <v>1621.0800000000002</v>
      </c>
    </row>
    <row r="2885" spans="3:10" x14ac:dyDescent="0.3">
      <c r="C2885" t="s">
        <v>65</v>
      </c>
      <c r="D2885" t="s">
        <v>105</v>
      </c>
      <c r="E2885" t="s">
        <v>31</v>
      </c>
      <c r="F2885" s="7">
        <v>44679</v>
      </c>
      <c r="G2885" s="4">
        <v>6139</v>
      </c>
      <c r="H2885">
        <v>210</v>
      </c>
      <c r="I2885" t="str">
        <f>TRIM(shipments[[#This Row],[Geography]])</f>
        <v>Canada</v>
      </c>
      <c r="J2885">
        <f>shipments[[#This Row],[Boxes]]*_xlfn.XLOOKUP(shipments[[#This Row],[Product]],products[Product], products[Cost per box])</f>
        <v>579.59999999999991</v>
      </c>
    </row>
    <row r="2886" spans="3:10" x14ac:dyDescent="0.3">
      <c r="C2886" t="s">
        <v>8</v>
      </c>
      <c r="D2886" t="s">
        <v>37</v>
      </c>
      <c r="E2886" t="s">
        <v>22</v>
      </c>
      <c r="F2886" s="7">
        <v>45036</v>
      </c>
      <c r="G2886" s="4"/>
      <c r="H2886">
        <v>289</v>
      </c>
      <c r="I2886" t="str">
        <f>TRIM(shipments[[#This Row],[Geography]])</f>
        <v>New Zealand</v>
      </c>
      <c r="J2886">
        <f>shipments[[#This Row],[Boxes]]*_xlfn.XLOOKUP(shipments[[#This Row],[Product]],products[Product], products[Cost per box])</f>
        <v>2956.4700000000003</v>
      </c>
    </row>
    <row r="2887" spans="3:10" x14ac:dyDescent="0.3">
      <c r="C2887" t="s">
        <v>75</v>
      </c>
      <c r="D2887" t="s">
        <v>34</v>
      </c>
      <c r="E2887" t="s">
        <v>24</v>
      </c>
      <c r="F2887" s="7">
        <v>44995</v>
      </c>
      <c r="G2887" s="4">
        <v>2282</v>
      </c>
      <c r="H2887">
        <v>96</v>
      </c>
      <c r="I2887" t="str">
        <f>TRIM(shipments[[#This Row],[Geography]])</f>
        <v>India</v>
      </c>
      <c r="J2887">
        <f>shipments[[#This Row],[Boxes]]*_xlfn.XLOOKUP(shipments[[#This Row],[Product]],products[Product], products[Cost per box])</f>
        <v>1008.96</v>
      </c>
    </row>
    <row r="2888" spans="3:10" x14ac:dyDescent="0.3">
      <c r="C2888" t="s">
        <v>5</v>
      </c>
      <c r="D2888" t="s">
        <v>35</v>
      </c>
      <c r="E2888" t="s">
        <v>22</v>
      </c>
      <c r="F2888" s="7">
        <v>44855</v>
      </c>
      <c r="G2888" s="4">
        <v>133</v>
      </c>
      <c r="H2888">
        <v>19</v>
      </c>
      <c r="I2888" t="str">
        <f>TRIM(shipments[[#This Row],[Geography]])</f>
        <v>USA</v>
      </c>
      <c r="J2888">
        <f>shipments[[#This Row],[Boxes]]*_xlfn.XLOOKUP(shipments[[#This Row],[Product]],products[Product], products[Cost per box])</f>
        <v>194.37</v>
      </c>
    </row>
    <row r="2889" spans="3:10" x14ac:dyDescent="0.3">
      <c r="C2889" t="s">
        <v>9</v>
      </c>
      <c r="D2889" t="s">
        <v>36</v>
      </c>
      <c r="E2889" t="s">
        <v>26</v>
      </c>
      <c r="F2889" s="7">
        <v>45061</v>
      </c>
      <c r="G2889" s="4">
        <v>4011</v>
      </c>
      <c r="H2889">
        <v>53</v>
      </c>
      <c r="I2889" t="str">
        <f>TRIM(shipments[[#This Row],[Geography]])</f>
        <v>Canada</v>
      </c>
      <c r="J2889">
        <f>shipments[[#This Row],[Boxes]]*_xlfn.XLOOKUP(shipments[[#This Row],[Product]],products[Product], products[Cost per box])</f>
        <v>657.73</v>
      </c>
    </row>
    <row r="2890" spans="3:10" x14ac:dyDescent="0.3">
      <c r="C2890" t="s">
        <v>68</v>
      </c>
      <c r="D2890" t="s">
        <v>34</v>
      </c>
      <c r="E2890" t="s">
        <v>25</v>
      </c>
      <c r="F2890" s="7">
        <v>44713</v>
      </c>
      <c r="G2890" s="4">
        <v>2688</v>
      </c>
      <c r="H2890">
        <v>63</v>
      </c>
      <c r="I2890" t="str">
        <f>TRIM(shipments[[#This Row],[Geography]])</f>
        <v>India</v>
      </c>
      <c r="J2890">
        <f>shipments[[#This Row],[Boxes]]*_xlfn.XLOOKUP(shipments[[#This Row],[Product]],products[Product], products[Cost per box])</f>
        <v>405.09</v>
      </c>
    </row>
    <row r="2891" spans="3:10" x14ac:dyDescent="0.3">
      <c r="C2891" t="s">
        <v>66</v>
      </c>
      <c r="D2891" t="s">
        <v>38</v>
      </c>
      <c r="E2891" t="s">
        <v>32</v>
      </c>
      <c r="F2891" s="7">
        <v>44905</v>
      </c>
      <c r="G2891" s="4">
        <v>539</v>
      </c>
      <c r="H2891">
        <v>134</v>
      </c>
      <c r="I2891" t="str">
        <f>TRIM(shipments[[#This Row],[Geography]])</f>
        <v>Australia</v>
      </c>
      <c r="J2891">
        <f>shipments[[#This Row],[Boxes]]*_xlfn.XLOOKUP(shipments[[#This Row],[Product]],products[Product], products[Cost per box])</f>
        <v>444.88</v>
      </c>
    </row>
    <row r="2892" spans="3:10" x14ac:dyDescent="0.3">
      <c r="C2892" t="s">
        <v>67</v>
      </c>
      <c r="D2892" t="s">
        <v>101</v>
      </c>
      <c r="E2892" t="s">
        <v>24</v>
      </c>
      <c r="F2892" s="7">
        <v>44652</v>
      </c>
      <c r="G2892" s="4">
        <v>1981</v>
      </c>
      <c r="H2892">
        <v>419</v>
      </c>
      <c r="I2892" t="str">
        <f>TRIM(shipments[[#This Row],[Geography]])</f>
        <v>USA</v>
      </c>
      <c r="J2892">
        <f>shipments[[#This Row],[Boxes]]*_xlfn.XLOOKUP(shipments[[#This Row],[Product]],products[Product], products[Cost per box])</f>
        <v>4403.6899999999996</v>
      </c>
    </row>
    <row r="2893" spans="3:10" x14ac:dyDescent="0.3">
      <c r="C2893" t="s">
        <v>2</v>
      </c>
      <c r="D2893" t="s">
        <v>36</v>
      </c>
      <c r="E2893" t="s">
        <v>26</v>
      </c>
      <c r="F2893" s="7">
        <v>44971</v>
      </c>
      <c r="G2893" s="4">
        <v>2429</v>
      </c>
      <c r="H2893">
        <v>375</v>
      </c>
      <c r="I2893" t="str">
        <f>TRIM(shipments[[#This Row],[Geography]])</f>
        <v>Canada</v>
      </c>
      <c r="J2893">
        <f>shipments[[#This Row],[Boxes]]*_xlfn.XLOOKUP(shipments[[#This Row],[Product]],products[Product], products[Cost per box])</f>
        <v>4653.75</v>
      </c>
    </row>
    <row r="2894" spans="3:10" x14ac:dyDescent="0.3">
      <c r="C2894" t="s">
        <v>74</v>
      </c>
      <c r="D2894" t="s">
        <v>39</v>
      </c>
      <c r="E2894" t="s">
        <v>25</v>
      </c>
      <c r="F2894" s="7">
        <v>45091</v>
      </c>
      <c r="G2894" s="4">
        <v>1617</v>
      </c>
      <c r="H2894">
        <v>125</v>
      </c>
      <c r="I2894" t="str">
        <f>TRIM(shipments[[#This Row],[Geography]])</f>
        <v>UK</v>
      </c>
      <c r="J2894">
        <f>shipments[[#This Row],[Boxes]]*_xlfn.XLOOKUP(shipments[[#This Row],[Product]],products[Product], products[Cost per box])</f>
        <v>803.75</v>
      </c>
    </row>
    <row r="2895" spans="3:10" x14ac:dyDescent="0.3">
      <c r="C2895" t="s">
        <v>66</v>
      </c>
      <c r="D2895" t="s">
        <v>102</v>
      </c>
      <c r="E2895" t="s">
        <v>32</v>
      </c>
      <c r="F2895" s="7">
        <v>44835</v>
      </c>
      <c r="G2895" s="4">
        <v>1365</v>
      </c>
      <c r="H2895">
        <v>759</v>
      </c>
      <c r="I2895" t="str">
        <f>TRIM(shipments[[#This Row],[Geography]])</f>
        <v>New Zealand</v>
      </c>
      <c r="J2895">
        <f>shipments[[#This Row],[Boxes]]*_xlfn.XLOOKUP(shipments[[#This Row],[Product]],products[Product], products[Cost per box])</f>
        <v>2519.8799999999997</v>
      </c>
    </row>
    <row r="2896" spans="3:10" x14ac:dyDescent="0.3">
      <c r="C2896" t="s">
        <v>3</v>
      </c>
      <c r="D2896" t="s">
        <v>34</v>
      </c>
      <c r="E2896" t="s">
        <v>27</v>
      </c>
      <c r="F2896" s="7">
        <v>45055</v>
      </c>
      <c r="G2896" s="4">
        <v>8512</v>
      </c>
      <c r="H2896">
        <v>643</v>
      </c>
      <c r="I2896" t="str">
        <f>TRIM(shipments[[#This Row],[Geography]])</f>
        <v>India</v>
      </c>
      <c r="J2896">
        <f>shipments[[#This Row],[Boxes]]*_xlfn.XLOOKUP(shipments[[#This Row],[Product]],products[Product], products[Cost per box])</f>
        <v>6153.51</v>
      </c>
    </row>
    <row r="2897" spans="3:10" x14ac:dyDescent="0.3">
      <c r="C2897" t="s">
        <v>64</v>
      </c>
      <c r="D2897" t="s">
        <v>100</v>
      </c>
      <c r="E2897" t="s">
        <v>24</v>
      </c>
      <c r="F2897" s="7">
        <v>44812</v>
      </c>
      <c r="G2897" s="4">
        <v>4851</v>
      </c>
      <c r="H2897">
        <v>482</v>
      </c>
      <c r="I2897" t="str">
        <f>TRIM(shipments[[#This Row],[Geography]])</f>
        <v>India</v>
      </c>
      <c r="J2897">
        <f>shipments[[#This Row],[Boxes]]*_xlfn.XLOOKUP(shipments[[#This Row],[Product]],products[Product], products[Cost per box])</f>
        <v>5065.82</v>
      </c>
    </row>
    <row r="2898" spans="3:10" x14ac:dyDescent="0.3">
      <c r="C2898" t="s">
        <v>64</v>
      </c>
      <c r="D2898" t="s">
        <v>36</v>
      </c>
      <c r="E2898" t="s">
        <v>26</v>
      </c>
      <c r="F2898" s="7">
        <v>44833</v>
      </c>
      <c r="G2898" s="4">
        <v>168</v>
      </c>
      <c r="H2898">
        <v>97</v>
      </c>
      <c r="I2898" t="str">
        <f>TRIM(shipments[[#This Row],[Geography]])</f>
        <v>Canada</v>
      </c>
      <c r="J2898">
        <f>shipments[[#This Row],[Boxes]]*_xlfn.XLOOKUP(shipments[[#This Row],[Product]],products[Product], products[Cost per box])</f>
        <v>1203.77</v>
      </c>
    </row>
    <row r="2899" spans="3:10" x14ac:dyDescent="0.3">
      <c r="C2899" t="s">
        <v>66</v>
      </c>
      <c r="D2899" t="s">
        <v>35</v>
      </c>
      <c r="E2899" t="s">
        <v>28</v>
      </c>
      <c r="F2899" s="7">
        <v>45070</v>
      </c>
      <c r="G2899" s="4">
        <v>5222</v>
      </c>
      <c r="H2899">
        <v>95</v>
      </c>
      <c r="I2899" t="str">
        <f>TRIM(shipments[[#This Row],[Geography]])</f>
        <v>USA</v>
      </c>
      <c r="J2899">
        <f>shipments[[#This Row],[Boxes]]*_xlfn.XLOOKUP(shipments[[#This Row],[Product]],products[Product], products[Cost per box])</f>
        <v>800.85</v>
      </c>
    </row>
    <row r="2900" spans="3:10" x14ac:dyDescent="0.3">
      <c r="C2900" t="s">
        <v>7</v>
      </c>
      <c r="D2900" t="s">
        <v>35</v>
      </c>
      <c r="E2900" t="s">
        <v>19</v>
      </c>
      <c r="F2900" s="7">
        <v>44728</v>
      </c>
      <c r="G2900" s="4">
        <v>1316</v>
      </c>
      <c r="H2900">
        <v>179</v>
      </c>
      <c r="I2900" t="str">
        <f>TRIM(shipments[[#This Row],[Geography]])</f>
        <v>USA</v>
      </c>
      <c r="J2900">
        <f>shipments[[#This Row],[Boxes]]*_xlfn.XLOOKUP(shipments[[#This Row],[Product]],products[Product], products[Cost per box])</f>
        <v>1383.67</v>
      </c>
    </row>
    <row r="2901" spans="3:10" x14ac:dyDescent="0.3">
      <c r="C2901" t="s">
        <v>10</v>
      </c>
      <c r="D2901" t="s">
        <v>38</v>
      </c>
      <c r="E2901" t="s">
        <v>25</v>
      </c>
      <c r="F2901" s="7">
        <v>45002</v>
      </c>
      <c r="G2901" s="4">
        <v>9947</v>
      </c>
      <c r="H2901">
        <v>76</v>
      </c>
      <c r="I2901" t="str">
        <f>TRIM(shipments[[#This Row],[Geography]])</f>
        <v>Australia</v>
      </c>
      <c r="J2901">
        <f>shipments[[#This Row],[Boxes]]*_xlfn.XLOOKUP(shipments[[#This Row],[Product]],products[Product], products[Cost per box])</f>
        <v>488.67999999999995</v>
      </c>
    </row>
    <row r="2902" spans="3:10" x14ac:dyDescent="0.3">
      <c r="C2902" t="s">
        <v>9</v>
      </c>
      <c r="D2902" t="s">
        <v>106</v>
      </c>
      <c r="E2902" t="s">
        <v>25</v>
      </c>
      <c r="F2902" s="7">
        <v>44862</v>
      </c>
      <c r="G2902" s="4">
        <v>1428</v>
      </c>
      <c r="H2902">
        <v>537</v>
      </c>
      <c r="I2902" t="str">
        <f>TRIM(shipments[[#This Row],[Geography]])</f>
        <v>USA</v>
      </c>
      <c r="J2902">
        <f>shipments[[#This Row],[Boxes]]*_xlfn.XLOOKUP(shipments[[#This Row],[Product]],products[Product], products[Cost per box])</f>
        <v>3452.91</v>
      </c>
    </row>
    <row r="2903" spans="3:10" x14ac:dyDescent="0.3">
      <c r="C2903" t="s">
        <v>75</v>
      </c>
      <c r="D2903" t="s">
        <v>105</v>
      </c>
      <c r="E2903" t="s">
        <v>23</v>
      </c>
      <c r="F2903" s="7">
        <v>44658</v>
      </c>
      <c r="G2903" s="4"/>
      <c r="H2903">
        <v>29</v>
      </c>
      <c r="I2903" t="str">
        <f>TRIM(shipments[[#This Row],[Geography]])</f>
        <v>Canada</v>
      </c>
      <c r="J2903">
        <f>shipments[[#This Row],[Boxes]]*_xlfn.XLOOKUP(shipments[[#This Row],[Product]],products[Product], products[Cost per box])</f>
        <v>137.46</v>
      </c>
    </row>
    <row r="2904" spans="3:10" x14ac:dyDescent="0.3">
      <c r="C2904" t="s">
        <v>94</v>
      </c>
      <c r="D2904" t="s">
        <v>39</v>
      </c>
      <c r="E2904" t="s">
        <v>17</v>
      </c>
      <c r="F2904" s="7">
        <v>45022</v>
      </c>
      <c r="G2904" s="4">
        <v>2863</v>
      </c>
      <c r="H2904">
        <v>721</v>
      </c>
      <c r="I2904" t="str">
        <f>TRIM(shipments[[#This Row],[Geography]])</f>
        <v>UK</v>
      </c>
      <c r="J2904">
        <f>shipments[[#This Row],[Boxes]]*_xlfn.XLOOKUP(shipments[[#This Row],[Product]],products[Product], products[Cost per box])</f>
        <v>4549.5099999999993</v>
      </c>
    </row>
    <row r="2905" spans="3:10" x14ac:dyDescent="0.3">
      <c r="C2905" t="s">
        <v>74</v>
      </c>
      <c r="D2905" t="s">
        <v>38</v>
      </c>
      <c r="E2905" t="s">
        <v>23</v>
      </c>
      <c r="F2905" s="7">
        <v>45114</v>
      </c>
      <c r="G2905" s="4">
        <v>385</v>
      </c>
      <c r="H2905">
        <v>141</v>
      </c>
      <c r="I2905" t="str">
        <f>TRIM(shipments[[#This Row],[Geography]])</f>
        <v>Australia</v>
      </c>
      <c r="J2905">
        <f>shipments[[#This Row],[Boxes]]*_xlfn.XLOOKUP(shipments[[#This Row],[Product]],products[Product], products[Cost per box])</f>
        <v>668.34</v>
      </c>
    </row>
    <row r="2906" spans="3:10" x14ac:dyDescent="0.3">
      <c r="C2906" t="s">
        <v>72</v>
      </c>
      <c r="D2906" t="s">
        <v>35</v>
      </c>
      <c r="E2906" t="s">
        <v>33</v>
      </c>
      <c r="F2906" s="7">
        <v>44964</v>
      </c>
      <c r="G2906" s="4">
        <v>6895</v>
      </c>
      <c r="H2906">
        <v>184</v>
      </c>
      <c r="I2906" t="str">
        <f>TRIM(shipments[[#This Row],[Geography]])</f>
        <v>USA</v>
      </c>
      <c r="J2906">
        <f>shipments[[#This Row],[Boxes]]*_xlfn.XLOOKUP(shipments[[#This Row],[Product]],products[Product], products[Cost per box])</f>
        <v>487.59999999999997</v>
      </c>
    </row>
    <row r="2907" spans="3:10" x14ac:dyDescent="0.3">
      <c r="C2907" t="s">
        <v>70</v>
      </c>
      <c r="D2907" t="s">
        <v>107</v>
      </c>
      <c r="E2907" t="s">
        <v>15</v>
      </c>
      <c r="F2907" s="7">
        <v>44762</v>
      </c>
      <c r="G2907" s="4">
        <v>13083</v>
      </c>
      <c r="H2907">
        <v>83</v>
      </c>
      <c r="I2907" t="str">
        <f>TRIM(shipments[[#This Row],[Geography]])</f>
        <v>UK</v>
      </c>
      <c r="J2907">
        <f>shipments[[#This Row],[Boxes]]*_xlfn.XLOOKUP(shipments[[#This Row],[Product]],products[Product], products[Cost per box])</f>
        <v>319.55</v>
      </c>
    </row>
    <row r="2908" spans="3:10" x14ac:dyDescent="0.3">
      <c r="C2908" t="s">
        <v>70</v>
      </c>
      <c r="D2908" t="s">
        <v>36</v>
      </c>
      <c r="E2908" t="s">
        <v>29</v>
      </c>
      <c r="F2908" s="7">
        <v>45133</v>
      </c>
      <c r="G2908" s="4">
        <v>12250</v>
      </c>
      <c r="H2908">
        <v>394</v>
      </c>
      <c r="I2908" t="str">
        <f>TRIM(shipments[[#This Row],[Geography]])</f>
        <v>Canada</v>
      </c>
      <c r="J2908">
        <f>shipments[[#This Row],[Boxes]]*_xlfn.XLOOKUP(shipments[[#This Row],[Product]],products[Product], products[Cost per box])</f>
        <v>2679.2</v>
      </c>
    </row>
    <row r="2909" spans="3:10" x14ac:dyDescent="0.3">
      <c r="C2909" t="s">
        <v>73</v>
      </c>
      <c r="D2909" t="s">
        <v>112</v>
      </c>
      <c r="E2909" t="s">
        <v>21</v>
      </c>
      <c r="F2909" s="7">
        <v>44691</v>
      </c>
      <c r="G2909" s="4">
        <v>1876</v>
      </c>
      <c r="H2909">
        <v>374</v>
      </c>
      <c r="I2909" t="str">
        <f>TRIM(shipments[[#This Row],[Geography]])</f>
        <v>Australia</v>
      </c>
      <c r="J2909">
        <f>shipments[[#This Row],[Boxes]]*_xlfn.XLOOKUP(shipments[[#This Row],[Product]],products[Product], products[Cost per box])</f>
        <v>3074.28</v>
      </c>
    </row>
    <row r="2910" spans="3:10" x14ac:dyDescent="0.3">
      <c r="C2910" t="s">
        <v>3</v>
      </c>
      <c r="D2910" t="s">
        <v>109</v>
      </c>
      <c r="E2910" t="s">
        <v>19</v>
      </c>
      <c r="F2910" s="7">
        <v>44864</v>
      </c>
      <c r="G2910" s="4">
        <v>8729</v>
      </c>
      <c r="H2910">
        <v>319</v>
      </c>
      <c r="I2910" t="str">
        <f>TRIM(shipments[[#This Row],[Geography]])</f>
        <v>India</v>
      </c>
      <c r="J2910">
        <f>shipments[[#This Row],[Boxes]]*_xlfn.XLOOKUP(shipments[[#This Row],[Product]],products[Product], products[Cost per box])</f>
        <v>2465.8700000000003</v>
      </c>
    </row>
    <row r="2911" spans="3:10" x14ac:dyDescent="0.3">
      <c r="C2911" t="s">
        <v>72</v>
      </c>
      <c r="D2911" t="s">
        <v>38</v>
      </c>
      <c r="E2911" t="s">
        <v>24</v>
      </c>
      <c r="F2911" s="7">
        <v>45160</v>
      </c>
      <c r="G2911" s="4">
        <v>8344</v>
      </c>
      <c r="H2911">
        <v>53</v>
      </c>
      <c r="I2911" t="str">
        <f>TRIM(shipments[[#This Row],[Geography]])</f>
        <v>Australia</v>
      </c>
      <c r="J2911">
        <f>shipments[[#This Row],[Boxes]]*_xlfn.XLOOKUP(shipments[[#This Row],[Product]],products[Product], products[Cost per box])</f>
        <v>557.03</v>
      </c>
    </row>
    <row r="2912" spans="3:10" x14ac:dyDescent="0.3">
      <c r="C2912" t="s">
        <v>6</v>
      </c>
      <c r="D2912" t="s">
        <v>102</v>
      </c>
      <c r="E2912" t="s">
        <v>26</v>
      </c>
      <c r="F2912" s="7">
        <v>44877</v>
      </c>
      <c r="G2912" s="4">
        <v>5012</v>
      </c>
      <c r="H2912">
        <v>137</v>
      </c>
      <c r="I2912" t="str">
        <f>TRIM(shipments[[#This Row],[Geography]])</f>
        <v>New Zealand</v>
      </c>
      <c r="J2912">
        <f>shipments[[#This Row],[Boxes]]*_xlfn.XLOOKUP(shipments[[#This Row],[Product]],products[Product], products[Cost per box])</f>
        <v>1700.17</v>
      </c>
    </row>
    <row r="2913" spans="3:10" x14ac:dyDescent="0.3">
      <c r="C2913" t="s">
        <v>95</v>
      </c>
      <c r="D2913" t="s">
        <v>38</v>
      </c>
      <c r="E2913" t="s">
        <v>23</v>
      </c>
      <c r="F2913" s="7">
        <v>44998</v>
      </c>
      <c r="G2913" s="4">
        <v>7756</v>
      </c>
      <c r="H2913">
        <v>123</v>
      </c>
      <c r="I2913" t="str">
        <f>TRIM(shipments[[#This Row],[Geography]])</f>
        <v>Australia</v>
      </c>
      <c r="J2913">
        <f>shipments[[#This Row],[Boxes]]*_xlfn.XLOOKUP(shipments[[#This Row],[Product]],products[Product], products[Cost per box])</f>
        <v>583.02</v>
      </c>
    </row>
    <row r="2914" spans="3:10" x14ac:dyDescent="0.3">
      <c r="C2914" t="s">
        <v>2</v>
      </c>
      <c r="D2914" t="s">
        <v>37</v>
      </c>
      <c r="E2914" t="s">
        <v>19</v>
      </c>
      <c r="F2914" s="7">
        <v>45063</v>
      </c>
      <c r="G2914" s="4">
        <v>2135</v>
      </c>
      <c r="H2914">
        <v>214</v>
      </c>
      <c r="I2914" t="str">
        <f>TRIM(shipments[[#This Row],[Geography]])</f>
        <v>New Zealand</v>
      </c>
      <c r="J2914">
        <f>shipments[[#This Row],[Boxes]]*_xlfn.XLOOKUP(shipments[[#This Row],[Product]],products[Product], products[Cost per box])</f>
        <v>1654.22</v>
      </c>
    </row>
    <row r="2915" spans="3:10" x14ac:dyDescent="0.3">
      <c r="C2915" t="s">
        <v>91</v>
      </c>
      <c r="D2915" t="s">
        <v>36</v>
      </c>
      <c r="E2915" t="s">
        <v>19</v>
      </c>
      <c r="F2915" s="7">
        <v>44965</v>
      </c>
      <c r="G2915" s="4">
        <v>6244</v>
      </c>
      <c r="H2915">
        <v>40</v>
      </c>
      <c r="I2915" t="str">
        <f>TRIM(shipments[[#This Row],[Geography]])</f>
        <v>Canada</v>
      </c>
      <c r="J2915">
        <f>shipments[[#This Row],[Boxes]]*_xlfn.XLOOKUP(shipments[[#This Row],[Product]],products[Product], products[Cost per box])</f>
        <v>309.20000000000005</v>
      </c>
    </row>
    <row r="2916" spans="3:10" x14ac:dyDescent="0.3">
      <c r="C2916" t="s">
        <v>3</v>
      </c>
      <c r="D2916" t="s">
        <v>37</v>
      </c>
      <c r="E2916" t="s">
        <v>18</v>
      </c>
      <c r="F2916" s="7">
        <v>44967</v>
      </c>
      <c r="G2916" s="4">
        <v>13979</v>
      </c>
      <c r="H2916">
        <v>190</v>
      </c>
      <c r="I2916" t="str">
        <f>TRIM(shipments[[#This Row],[Geography]])</f>
        <v>New Zealand</v>
      </c>
      <c r="J2916">
        <f>shipments[[#This Row],[Boxes]]*_xlfn.XLOOKUP(shipments[[#This Row],[Product]],products[Product], products[Cost per box])</f>
        <v>1888.6</v>
      </c>
    </row>
    <row r="2917" spans="3:10" x14ac:dyDescent="0.3">
      <c r="C2917" t="s">
        <v>3</v>
      </c>
      <c r="D2917" t="s">
        <v>36</v>
      </c>
      <c r="E2917" t="s">
        <v>15</v>
      </c>
      <c r="F2917" s="7">
        <v>45050</v>
      </c>
      <c r="G2917" s="4">
        <v>17472</v>
      </c>
      <c r="H2917">
        <v>29</v>
      </c>
      <c r="I2917" t="str">
        <f>TRIM(shipments[[#This Row],[Geography]])</f>
        <v>Canada</v>
      </c>
      <c r="J2917">
        <f>shipments[[#This Row],[Boxes]]*_xlfn.XLOOKUP(shipments[[#This Row],[Product]],products[Product], products[Cost per box])</f>
        <v>111.65</v>
      </c>
    </row>
    <row r="2918" spans="3:10" x14ac:dyDescent="0.3">
      <c r="C2918" t="s">
        <v>65</v>
      </c>
      <c r="D2918" t="s">
        <v>104</v>
      </c>
      <c r="E2918" t="s">
        <v>28</v>
      </c>
      <c r="F2918" s="7">
        <v>44871</v>
      </c>
      <c r="G2918" s="4"/>
      <c r="H2918">
        <v>6</v>
      </c>
      <c r="I2918" t="str">
        <f>TRIM(shipments[[#This Row],[Geography]])</f>
        <v>Australia</v>
      </c>
      <c r="J2918">
        <f>shipments[[#This Row],[Boxes]]*_xlfn.XLOOKUP(shipments[[#This Row],[Product]],products[Product], products[Cost per box])</f>
        <v>50.58</v>
      </c>
    </row>
    <row r="2919" spans="3:10" x14ac:dyDescent="0.3">
      <c r="C2919" t="s">
        <v>69</v>
      </c>
      <c r="D2919" t="s">
        <v>100</v>
      </c>
      <c r="E2919" t="s">
        <v>21</v>
      </c>
      <c r="F2919" s="7">
        <v>44800</v>
      </c>
      <c r="G2919" s="4">
        <v>182</v>
      </c>
      <c r="H2919">
        <v>45</v>
      </c>
      <c r="I2919" t="str">
        <f>TRIM(shipments[[#This Row],[Geography]])</f>
        <v>India</v>
      </c>
      <c r="J2919">
        <f>shipments[[#This Row],[Boxes]]*_xlfn.XLOOKUP(shipments[[#This Row],[Product]],products[Product], products[Cost per box])</f>
        <v>369.90000000000003</v>
      </c>
    </row>
    <row r="2920" spans="3:10" x14ac:dyDescent="0.3">
      <c r="C2920" t="s">
        <v>71</v>
      </c>
      <c r="D2920" t="s">
        <v>37</v>
      </c>
      <c r="E2920" t="s">
        <v>16</v>
      </c>
      <c r="F2920" s="7">
        <v>45000</v>
      </c>
      <c r="G2920" s="4"/>
      <c r="H2920">
        <v>60</v>
      </c>
      <c r="I2920" t="str">
        <f>TRIM(shipments[[#This Row],[Geography]])</f>
        <v>New Zealand</v>
      </c>
      <c r="J2920">
        <f>shipments[[#This Row],[Boxes]]*_xlfn.XLOOKUP(shipments[[#This Row],[Product]],products[Product], products[Cost per box])</f>
        <v>343.2</v>
      </c>
    </row>
    <row r="2921" spans="3:10" x14ac:dyDescent="0.3">
      <c r="C2921" t="s">
        <v>70</v>
      </c>
      <c r="D2921" t="s">
        <v>37</v>
      </c>
      <c r="E2921" t="s">
        <v>33</v>
      </c>
      <c r="F2921" s="7">
        <v>45013</v>
      </c>
      <c r="G2921" s="4">
        <v>6076</v>
      </c>
      <c r="H2921">
        <v>17</v>
      </c>
      <c r="I2921" t="str">
        <f>TRIM(shipments[[#This Row],[Geography]])</f>
        <v>New Zealand</v>
      </c>
      <c r="J2921">
        <f>shipments[[#This Row],[Boxes]]*_xlfn.XLOOKUP(shipments[[#This Row],[Product]],products[Product], products[Cost per box])</f>
        <v>45.05</v>
      </c>
    </row>
    <row r="2922" spans="3:10" x14ac:dyDescent="0.3">
      <c r="C2922" t="s">
        <v>74</v>
      </c>
      <c r="D2922" t="s">
        <v>36</v>
      </c>
      <c r="E2922" t="s">
        <v>21</v>
      </c>
      <c r="F2922" s="7">
        <v>45084</v>
      </c>
      <c r="G2922" s="4">
        <v>1288</v>
      </c>
      <c r="H2922">
        <v>375</v>
      </c>
      <c r="I2922" t="str">
        <f>TRIM(shipments[[#This Row],[Geography]])</f>
        <v>Canada</v>
      </c>
      <c r="J2922">
        <f>shipments[[#This Row],[Boxes]]*_xlfn.XLOOKUP(shipments[[#This Row],[Product]],products[Product], products[Cost per box])</f>
        <v>3082.5000000000005</v>
      </c>
    </row>
    <row r="2923" spans="3:10" x14ac:dyDescent="0.3">
      <c r="C2923" t="s">
        <v>73</v>
      </c>
      <c r="D2923" t="s">
        <v>102</v>
      </c>
      <c r="E2923" t="s">
        <v>19</v>
      </c>
      <c r="F2923" s="7">
        <v>44896</v>
      </c>
      <c r="G2923" s="4">
        <v>8890</v>
      </c>
      <c r="H2923">
        <v>189</v>
      </c>
      <c r="I2923" t="str">
        <f>TRIM(shipments[[#This Row],[Geography]])</f>
        <v>New Zealand</v>
      </c>
      <c r="J2923">
        <f>shipments[[#This Row],[Boxes]]*_xlfn.XLOOKUP(shipments[[#This Row],[Product]],products[Product], products[Cost per box])</f>
        <v>1460.97</v>
      </c>
    </row>
    <row r="2924" spans="3:10" x14ac:dyDescent="0.3">
      <c r="C2924" t="s">
        <v>9</v>
      </c>
      <c r="D2924" t="s">
        <v>101</v>
      </c>
      <c r="E2924" t="s">
        <v>17</v>
      </c>
      <c r="F2924" s="7">
        <v>44895</v>
      </c>
      <c r="G2924" s="4">
        <v>9401</v>
      </c>
      <c r="H2924">
        <v>465</v>
      </c>
      <c r="I2924" t="str">
        <f>TRIM(shipments[[#This Row],[Geography]])</f>
        <v>USA</v>
      </c>
      <c r="J2924">
        <f>shipments[[#This Row],[Boxes]]*_xlfn.XLOOKUP(shipments[[#This Row],[Product]],products[Product], products[Cost per box])</f>
        <v>2934.1499999999996</v>
      </c>
    </row>
    <row r="2925" spans="3:10" x14ac:dyDescent="0.3">
      <c r="C2925" t="s">
        <v>91</v>
      </c>
      <c r="D2925" t="s">
        <v>37</v>
      </c>
      <c r="E2925" t="s">
        <v>32</v>
      </c>
      <c r="F2925" s="7">
        <v>45023</v>
      </c>
      <c r="G2925" s="4">
        <v>6797</v>
      </c>
      <c r="H2925">
        <v>243</v>
      </c>
      <c r="I2925" t="str">
        <f>TRIM(shipments[[#This Row],[Geography]])</f>
        <v>New Zealand</v>
      </c>
      <c r="J2925">
        <f>shipments[[#This Row],[Boxes]]*_xlfn.XLOOKUP(shipments[[#This Row],[Product]],products[Product], products[Cost per box])</f>
        <v>806.76</v>
      </c>
    </row>
    <row r="2926" spans="3:10" x14ac:dyDescent="0.3">
      <c r="C2926" t="s">
        <v>6</v>
      </c>
      <c r="D2926" t="s">
        <v>114</v>
      </c>
      <c r="E2926" t="s">
        <v>13</v>
      </c>
      <c r="F2926" s="7">
        <v>44713</v>
      </c>
      <c r="G2926" s="4">
        <v>3605</v>
      </c>
      <c r="H2926">
        <v>166</v>
      </c>
      <c r="I2926" t="str">
        <f>TRIM(shipments[[#This Row],[Geography]])</f>
        <v>Canada</v>
      </c>
      <c r="J2926">
        <f>shipments[[#This Row],[Boxes]]*_xlfn.XLOOKUP(shipments[[#This Row],[Product]],products[Product], products[Cost per box])</f>
        <v>873.16</v>
      </c>
    </row>
    <row r="2927" spans="3:10" x14ac:dyDescent="0.3">
      <c r="C2927" t="s">
        <v>69</v>
      </c>
      <c r="D2927" t="s">
        <v>112</v>
      </c>
      <c r="E2927" t="s">
        <v>13</v>
      </c>
      <c r="F2927" s="7">
        <v>44798</v>
      </c>
      <c r="G2927" s="4">
        <v>3682</v>
      </c>
      <c r="H2927">
        <v>194</v>
      </c>
      <c r="I2927" t="str">
        <f>TRIM(shipments[[#This Row],[Geography]])</f>
        <v>Australia</v>
      </c>
      <c r="J2927">
        <f>shipments[[#This Row],[Boxes]]*_xlfn.XLOOKUP(shipments[[#This Row],[Product]],products[Product], products[Cost per box])</f>
        <v>1020.4399999999999</v>
      </c>
    </row>
    <row r="2928" spans="3:10" x14ac:dyDescent="0.3">
      <c r="C2928" t="s">
        <v>65</v>
      </c>
      <c r="D2928" t="s">
        <v>36</v>
      </c>
      <c r="E2928" t="s">
        <v>30</v>
      </c>
      <c r="F2928" s="7">
        <v>45055</v>
      </c>
      <c r="G2928" s="4">
        <v>12789</v>
      </c>
      <c r="H2928">
        <v>408</v>
      </c>
      <c r="I2928" t="str">
        <f>TRIM(shipments[[#This Row],[Geography]])</f>
        <v>Canada</v>
      </c>
      <c r="J2928">
        <f>shipments[[#This Row],[Boxes]]*_xlfn.XLOOKUP(shipments[[#This Row],[Product]],products[Product], products[Cost per box])</f>
        <v>2056.3200000000002</v>
      </c>
    </row>
    <row r="2929" spans="3:10" x14ac:dyDescent="0.3">
      <c r="C2929" t="s">
        <v>8</v>
      </c>
      <c r="D2929" t="s">
        <v>36</v>
      </c>
      <c r="E2929" t="s">
        <v>25</v>
      </c>
      <c r="F2929" s="7">
        <v>44877</v>
      </c>
      <c r="G2929" s="4">
        <v>1666</v>
      </c>
      <c r="H2929">
        <v>14</v>
      </c>
      <c r="I2929" t="str">
        <f>TRIM(shipments[[#This Row],[Geography]])</f>
        <v>Canada</v>
      </c>
      <c r="J2929">
        <f>shipments[[#This Row],[Boxes]]*_xlfn.XLOOKUP(shipments[[#This Row],[Product]],products[Product], products[Cost per box])</f>
        <v>90.02</v>
      </c>
    </row>
    <row r="2930" spans="3:10" x14ac:dyDescent="0.3">
      <c r="C2930" t="s">
        <v>6</v>
      </c>
      <c r="D2930" t="s">
        <v>36</v>
      </c>
      <c r="E2930" t="s">
        <v>16</v>
      </c>
      <c r="F2930" s="7">
        <v>44868</v>
      </c>
      <c r="G2930" s="4">
        <v>4942</v>
      </c>
      <c r="H2930">
        <v>477</v>
      </c>
      <c r="I2930" t="str">
        <f>TRIM(shipments[[#This Row],[Geography]])</f>
        <v>Canada</v>
      </c>
      <c r="J2930">
        <f>shipments[[#This Row],[Boxes]]*_xlfn.XLOOKUP(shipments[[#This Row],[Product]],products[Product], products[Cost per box])</f>
        <v>2728.44</v>
      </c>
    </row>
    <row r="2931" spans="3:10" x14ac:dyDescent="0.3">
      <c r="C2931" t="s">
        <v>3</v>
      </c>
      <c r="D2931" t="s">
        <v>110</v>
      </c>
      <c r="E2931" t="s">
        <v>26</v>
      </c>
      <c r="F2931" s="7">
        <v>44717</v>
      </c>
      <c r="G2931" s="4">
        <v>3556</v>
      </c>
      <c r="H2931">
        <v>274</v>
      </c>
      <c r="I2931" t="str">
        <f>TRIM(shipments[[#This Row],[Geography]])</f>
        <v>UK</v>
      </c>
      <c r="J2931">
        <f>shipments[[#This Row],[Boxes]]*_xlfn.XLOOKUP(shipments[[#This Row],[Product]],products[Product], products[Cost per box])</f>
        <v>3400.34</v>
      </c>
    </row>
    <row r="2932" spans="3:10" x14ac:dyDescent="0.3">
      <c r="C2932" t="s">
        <v>9</v>
      </c>
      <c r="D2932" t="s">
        <v>37</v>
      </c>
      <c r="E2932" t="s">
        <v>18</v>
      </c>
      <c r="F2932" s="7">
        <v>44742</v>
      </c>
      <c r="G2932" s="4">
        <v>5173</v>
      </c>
      <c r="H2932">
        <v>1296</v>
      </c>
      <c r="I2932" t="str">
        <f>TRIM(shipments[[#This Row],[Geography]])</f>
        <v>New Zealand</v>
      </c>
      <c r="J2932">
        <f>shipments[[#This Row],[Boxes]]*_xlfn.XLOOKUP(shipments[[#This Row],[Product]],products[Product], products[Cost per box])</f>
        <v>12882.24</v>
      </c>
    </row>
    <row r="2933" spans="3:10" x14ac:dyDescent="0.3">
      <c r="C2933" t="s">
        <v>3</v>
      </c>
      <c r="D2933" t="s">
        <v>98</v>
      </c>
      <c r="E2933" t="s">
        <v>32</v>
      </c>
      <c r="F2933" s="7">
        <v>44857</v>
      </c>
      <c r="G2933" s="4">
        <v>3703</v>
      </c>
      <c r="H2933">
        <v>287</v>
      </c>
      <c r="I2933" t="str">
        <f>TRIM(shipments[[#This Row],[Geography]])</f>
        <v>UK</v>
      </c>
      <c r="J2933">
        <f>shipments[[#This Row],[Boxes]]*_xlfn.XLOOKUP(shipments[[#This Row],[Product]],products[Product], products[Cost per box])</f>
        <v>952.83999999999992</v>
      </c>
    </row>
    <row r="2934" spans="3:10" x14ac:dyDescent="0.3">
      <c r="C2934" t="s">
        <v>74</v>
      </c>
      <c r="D2934" t="s">
        <v>113</v>
      </c>
      <c r="E2934" t="s">
        <v>27</v>
      </c>
      <c r="F2934" s="7">
        <v>44805</v>
      </c>
      <c r="G2934" s="4">
        <v>1575</v>
      </c>
      <c r="H2934">
        <v>1295</v>
      </c>
      <c r="I2934" t="str">
        <f>TRIM(shipments[[#This Row],[Geography]])</f>
        <v>New Zealand</v>
      </c>
      <c r="J2934">
        <f>shipments[[#This Row],[Boxes]]*_xlfn.XLOOKUP(shipments[[#This Row],[Product]],products[Product], products[Cost per box])</f>
        <v>12393.15</v>
      </c>
    </row>
    <row r="2935" spans="3:10" x14ac:dyDescent="0.3">
      <c r="C2935" t="s">
        <v>10</v>
      </c>
      <c r="D2935" t="s">
        <v>111</v>
      </c>
      <c r="E2935" t="s">
        <v>14</v>
      </c>
      <c r="F2935" s="7">
        <v>44686</v>
      </c>
      <c r="G2935" s="4">
        <v>2191</v>
      </c>
      <c r="H2935">
        <v>363</v>
      </c>
      <c r="I2935" t="str">
        <f>TRIM(shipments[[#This Row],[Geography]])</f>
        <v>New Zealand</v>
      </c>
      <c r="J2935">
        <f>shipments[[#This Row],[Boxes]]*_xlfn.XLOOKUP(shipments[[#This Row],[Product]],products[Product], products[Cost per box])</f>
        <v>2715.2400000000002</v>
      </c>
    </row>
    <row r="2936" spans="3:10" x14ac:dyDescent="0.3">
      <c r="C2936" t="s">
        <v>64</v>
      </c>
      <c r="D2936" t="s">
        <v>99</v>
      </c>
      <c r="E2936" t="s">
        <v>31</v>
      </c>
      <c r="F2936" s="7">
        <v>44727</v>
      </c>
      <c r="G2936" s="4">
        <v>13881</v>
      </c>
      <c r="H2936">
        <v>210</v>
      </c>
      <c r="I2936" t="str">
        <f>TRIM(shipments[[#This Row],[Geography]])</f>
        <v>India</v>
      </c>
      <c r="J2936">
        <f>shipments[[#This Row],[Boxes]]*_xlfn.XLOOKUP(shipments[[#This Row],[Product]],products[Product], products[Cost per box])</f>
        <v>579.59999999999991</v>
      </c>
    </row>
    <row r="2937" spans="3:10" x14ac:dyDescent="0.3">
      <c r="C2937" t="s">
        <v>70</v>
      </c>
      <c r="D2937" t="s">
        <v>101</v>
      </c>
      <c r="E2937" t="s">
        <v>31</v>
      </c>
      <c r="F2937" s="7">
        <v>44857</v>
      </c>
      <c r="G2937" s="4">
        <v>3010</v>
      </c>
      <c r="H2937">
        <v>531</v>
      </c>
      <c r="I2937" t="str">
        <f>TRIM(shipments[[#This Row],[Geography]])</f>
        <v>USA</v>
      </c>
      <c r="J2937">
        <f>shipments[[#This Row],[Boxes]]*_xlfn.XLOOKUP(shipments[[#This Row],[Product]],products[Product], products[Cost per box])</f>
        <v>1465.56</v>
      </c>
    </row>
    <row r="2938" spans="3:10" x14ac:dyDescent="0.3">
      <c r="C2938" t="s">
        <v>8</v>
      </c>
      <c r="D2938" t="s">
        <v>35</v>
      </c>
      <c r="E2938" t="s">
        <v>20</v>
      </c>
      <c r="F2938" s="7">
        <v>44931</v>
      </c>
      <c r="G2938" s="4">
        <v>3381</v>
      </c>
      <c r="H2938">
        <v>267</v>
      </c>
      <c r="I2938" t="str">
        <f>TRIM(shipments[[#This Row],[Geography]])</f>
        <v>USA</v>
      </c>
      <c r="J2938">
        <f>shipments[[#This Row],[Boxes]]*_xlfn.XLOOKUP(shipments[[#This Row],[Product]],products[Product], products[Cost per box])</f>
        <v>982.56000000000006</v>
      </c>
    </row>
    <row r="2939" spans="3:10" x14ac:dyDescent="0.3">
      <c r="C2939" t="s">
        <v>73</v>
      </c>
      <c r="D2939" t="s">
        <v>34</v>
      </c>
      <c r="E2939" t="s">
        <v>20</v>
      </c>
      <c r="F2939" s="7">
        <v>45146</v>
      </c>
      <c r="G2939" s="4">
        <v>1001</v>
      </c>
      <c r="H2939">
        <v>67</v>
      </c>
      <c r="I2939" t="str">
        <f>TRIM(shipments[[#This Row],[Geography]])</f>
        <v>India</v>
      </c>
      <c r="J2939">
        <f>shipments[[#This Row],[Boxes]]*_xlfn.XLOOKUP(shipments[[#This Row],[Product]],products[Product], products[Cost per box])</f>
        <v>246.56</v>
      </c>
    </row>
    <row r="2940" spans="3:10" x14ac:dyDescent="0.3">
      <c r="C2940" t="s">
        <v>73</v>
      </c>
      <c r="D2940" t="s">
        <v>100</v>
      </c>
      <c r="E2940" t="s">
        <v>23</v>
      </c>
      <c r="F2940" s="7">
        <v>44923</v>
      </c>
      <c r="G2940" s="4">
        <v>6510</v>
      </c>
      <c r="H2940">
        <v>614</v>
      </c>
      <c r="I2940" t="str">
        <f>TRIM(shipments[[#This Row],[Geography]])</f>
        <v>India</v>
      </c>
      <c r="J2940">
        <f>shipments[[#This Row],[Boxes]]*_xlfn.XLOOKUP(shipments[[#This Row],[Product]],products[Product], products[Cost per box])</f>
        <v>2910.36</v>
      </c>
    </row>
    <row r="2941" spans="3:10" x14ac:dyDescent="0.3">
      <c r="C2941" t="s">
        <v>92</v>
      </c>
      <c r="D2941" t="s">
        <v>38</v>
      </c>
      <c r="E2941" t="s">
        <v>20</v>
      </c>
      <c r="F2941" s="7">
        <v>44929</v>
      </c>
      <c r="G2941" s="4">
        <v>3955</v>
      </c>
      <c r="H2941">
        <v>42</v>
      </c>
      <c r="I2941" t="str">
        <f>TRIM(shipments[[#This Row],[Geography]])</f>
        <v>Australia</v>
      </c>
      <c r="J2941">
        <f>shipments[[#This Row],[Boxes]]*_xlfn.XLOOKUP(shipments[[#This Row],[Product]],products[Product], products[Cost per box])</f>
        <v>154.56</v>
      </c>
    </row>
    <row r="2942" spans="3:10" x14ac:dyDescent="0.3">
      <c r="C2942" t="s">
        <v>73</v>
      </c>
      <c r="D2942" t="s">
        <v>36</v>
      </c>
      <c r="E2942" t="s">
        <v>17</v>
      </c>
      <c r="F2942" s="7">
        <v>44783</v>
      </c>
      <c r="G2942" s="4">
        <v>4844</v>
      </c>
      <c r="H2942">
        <v>196</v>
      </c>
      <c r="I2942" t="str">
        <f>TRIM(shipments[[#This Row],[Geography]])</f>
        <v>Canada</v>
      </c>
      <c r="J2942">
        <f>shipments[[#This Row],[Boxes]]*_xlfn.XLOOKUP(shipments[[#This Row],[Product]],products[Product], products[Cost per box])</f>
        <v>1236.76</v>
      </c>
    </row>
    <row r="2943" spans="3:10" x14ac:dyDescent="0.3">
      <c r="C2943" t="s">
        <v>71</v>
      </c>
      <c r="D2943" t="s">
        <v>38</v>
      </c>
      <c r="E2943" t="s">
        <v>21</v>
      </c>
      <c r="F2943" s="7">
        <v>44929</v>
      </c>
      <c r="G2943" s="4">
        <v>11389</v>
      </c>
      <c r="H2943">
        <v>570</v>
      </c>
      <c r="I2943" t="str">
        <f>TRIM(shipments[[#This Row],[Geography]])</f>
        <v>Australia</v>
      </c>
      <c r="J2943">
        <f>shipments[[#This Row],[Boxes]]*_xlfn.XLOOKUP(shipments[[#This Row],[Product]],products[Product], products[Cost per box])</f>
        <v>4685.4000000000005</v>
      </c>
    </row>
    <row r="2944" spans="3:10" x14ac:dyDescent="0.3">
      <c r="C2944" t="s">
        <v>71</v>
      </c>
      <c r="D2944" t="s">
        <v>106</v>
      </c>
      <c r="E2944" t="s">
        <v>15</v>
      </c>
      <c r="F2944" s="7">
        <v>44757</v>
      </c>
      <c r="G2944" s="4">
        <v>1246</v>
      </c>
      <c r="H2944">
        <v>94</v>
      </c>
      <c r="I2944" t="str">
        <f>TRIM(shipments[[#This Row],[Geography]])</f>
        <v>USA</v>
      </c>
      <c r="J2944">
        <f>shipments[[#This Row],[Boxes]]*_xlfn.XLOOKUP(shipments[[#This Row],[Product]],products[Product], products[Cost per box])</f>
        <v>361.90000000000003</v>
      </c>
    </row>
    <row r="2945" spans="3:10" x14ac:dyDescent="0.3">
      <c r="C2945" t="s">
        <v>75</v>
      </c>
      <c r="D2945" t="s">
        <v>38</v>
      </c>
      <c r="E2945" t="s">
        <v>22</v>
      </c>
      <c r="F2945" s="7">
        <v>44652</v>
      </c>
      <c r="G2945" s="4">
        <v>5201</v>
      </c>
      <c r="H2945">
        <v>147</v>
      </c>
      <c r="I2945" t="str">
        <f>TRIM(shipments[[#This Row],[Geography]])</f>
        <v>Australia</v>
      </c>
      <c r="J2945">
        <f>shipments[[#This Row],[Boxes]]*_xlfn.XLOOKUP(shipments[[#This Row],[Product]],products[Product], products[Cost per box])</f>
        <v>1503.8100000000002</v>
      </c>
    </row>
    <row r="2946" spans="3:10" x14ac:dyDescent="0.3">
      <c r="C2946" t="s">
        <v>6</v>
      </c>
      <c r="D2946" t="s">
        <v>39</v>
      </c>
      <c r="E2946" t="s">
        <v>14</v>
      </c>
      <c r="F2946" s="7">
        <v>45070</v>
      </c>
      <c r="G2946" s="4">
        <v>126</v>
      </c>
      <c r="H2946">
        <v>7</v>
      </c>
      <c r="I2946" t="str">
        <f>TRIM(shipments[[#This Row],[Geography]])</f>
        <v>UK</v>
      </c>
      <c r="J2946">
        <f>shipments[[#This Row],[Boxes]]*_xlfn.XLOOKUP(shipments[[#This Row],[Product]],products[Product], products[Cost per box])</f>
        <v>52.36</v>
      </c>
    </row>
    <row r="2947" spans="3:10" x14ac:dyDescent="0.3">
      <c r="C2947" t="s">
        <v>5</v>
      </c>
      <c r="D2947" t="s">
        <v>112</v>
      </c>
      <c r="E2947" t="s">
        <v>32</v>
      </c>
      <c r="F2947" s="7">
        <v>44731</v>
      </c>
      <c r="G2947" s="4">
        <v>2142</v>
      </c>
      <c r="H2947">
        <v>401</v>
      </c>
      <c r="I2947" t="str">
        <f>TRIM(shipments[[#This Row],[Geography]])</f>
        <v>Australia</v>
      </c>
      <c r="J2947">
        <f>shipments[[#This Row],[Boxes]]*_xlfn.XLOOKUP(shipments[[#This Row],[Product]],products[Product], products[Cost per box])</f>
        <v>1331.32</v>
      </c>
    </row>
    <row r="2948" spans="3:10" x14ac:dyDescent="0.3">
      <c r="C2948" t="s">
        <v>10</v>
      </c>
      <c r="D2948" t="s">
        <v>98</v>
      </c>
      <c r="E2948" t="s">
        <v>32</v>
      </c>
      <c r="F2948" s="7">
        <v>44659</v>
      </c>
      <c r="G2948" s="4">
        <v>1659</v>
      </c>
      <c r="H2948">
        <v>578</v>
      </c>
      <c r="I2948" t="str">
        <f>TRIM(shipments[[#This Row],[Geography]])</f>
        <v>UK</v>
      </c>
      <c r="J2948">
        <f>shipments[[#This Row],[Boxes]]*_xlfn.XLOOKUP(shipments[[#This Row],[Product]],products[Product], products[Cost per box])</f>
        <v>1918.9599999999998</v>
      </c>
    </row>
    <row r="2949" spans="3:10" x14ac:dyDescent="0.3">
      <c r="C2949" t="s">
        <v>94</v>
      </c>
      <c r="D2949" t="s">
        <v>34</v>
      </c>
      <c r="E2949" t="s">
        <v>24</v>
      </c>
      <c r="F2949" s="7">
        <v>45055</v>
      </c>
      <c r="G2949" s="4">
        <v>4844</v>
      </c>
      <c r="H2949">
        <v>175</v>
      </c>
      <c r="I2949" t="str">
        <f>TRIM(shipments[[#This Row],[Geography]])</f>
        <v>India</v>
      </c>
      <c r="J2949">
        <f>shipments[[#This Row],[Boxes]]*_xlfn.XLOOKUP(shipments[[#This Row],[Product]],products[Product], products[Cost per box])</f>
        <v>1839.25</v>
      </c>
    </row>
    <row r="2950" spans="3:10" x14ac:dyDescent="0.3">
      <c r="C2950" t="s">
        <v>72</v>
      </c>
      <c r="D2950" t="s">
        <v>34</v>
      </c>
      <c r="E2950" t="s">
        <v>21</v>
      </c>
      <c r="F2950" s="7">
        <v>45069</v>
      </c>
      <c r="G2950" s="4">
        <v>6741</v>
      </c>
      <c r="H2950">
        <v>21</v>
      </c>
      <c r="I2950" t="str">
        <f>TRIM(shipments[[#This Row],[Geography]])</f>
        <v>India</v>
      </c>
      <c r="J2950">
        <f>shipments[[#This Row],[Boxes]]*_xlfn.XLOOKUP(shipments[[#This Row],[Product]],products[Product], products[Cost per box])</f>
        <v>172.62</v>
      </c>
    </row>
    <row r="2951" spans="3:10" x14ac:dyDescent="0.3">
      <c r="C2951" t="s">
        <v>74</v>
      </c>
      <c r="D2951" t="s">
        <v>39</v>
      </c>
      <c r="E2951" t="s">
        <v>33</v>
      </c>
      <c r="F2951" s="7">
        <v>44881</v>
      </c>
      <c r="G2951" s="4">
        <v>3276</v>
      </c>
      <c r="H2951">
        <v>292</v>
      </c>
      <c r="I2951" t="str">
        <f>TRIM(shipments[[#This Row],[Geography]])</f>
        <v>UK</v>
      </c>
      <c r="J2951">
        <f>shipments[[#This Row],[Boxes]]*_xlfn.XLOOKUP(shipments[[#This Row],[Product]],products[Product], products[Cost per box])</f>
        <v>773.8</v>
      </c>
    </row>
    <row r="2952" spans="3:10" x14ac:dyDescent="0.3">
      <c r="C2952" t="s">
        <v>91</v>
      </c>
      <c r="D2952" t="s">
        <v>106</v>
      </c>
      <c r="E2952" t="s">
        <v>17</v>
      </c>
      <c r="F2952" s="7">
        <v>44684</v>
      </c>
      <c r="G2952" s="4"/>
      <c r="H2952">
        <v>219</v>
      </c>
      <c r="I2952" t="str">
        <f>TRIM(shipments[[#This Row],[Geography]])</f>
        <v>USA</v>
      </c>
      <c r="J2952">
        <f>shipments[[#This Row],[Boxes]]*_xlfn.XLOOKUP(shipments[[#This Row],[Product]],products[Product], products[Cost per box])</f>
        <v>1381.8899999999999</v>
      </c>
    </row>
    <row r="2953" spans="3:10" x14ac:dyDescent="0.3">
      <c r="C2953" t="s">
        <v>95</v>
      </c>
      <c r="D2953" t="s">
        <v>38</v>
      </c>
      <c r="E2953" t="s">
        <v>24</v>
      </c>
      <c r="F2953" s="7">
        <v>45075</v>
      </c>
      <c r="G2953" s="4">
        <v>12383</v>
      </c>
      <c r="H2953">
        <v>99</v>
      </c>
      <c r="I2953" t="str">
        <f>TRIM(shipments[[#This Row],[Geography]])</f>
        <v>Australia</v>
      </c>
      <c r="J2953">
        <f>shipments[[#This Row],[Boxes]]*_xlfn.XLOOKUP(shipments[[#This Row],[Product]],products[Product], products[Cost per box])</f>
        <v>1040.49</v>
      </c>
    </row>
    <row r="2954" spans="3:10" x14ac:dyDescent="0.3">
      <c r="C2954" t="s">
        <v>68</v>
      </c>
      <c r="D2954" t="s">
        <v>102</v>
      </c>
      <c r="E2954" t="s">
        <v>21</v>
      </c>
      <c r="F2954" s="7">
        <v>44822</v>
      </c>
      <c r="G2954" s="4">
        <v>2037</v>
      </c>
      <c r="H2954">
        <v>546</v>
      </c>
      <c r="I2954" t="str">
        <f>TRIM(shipments[[#This Row],[Geography]])</f>
        <v>New Zealand</v>
      </c>
      <c r="J2954">
        <f>shipments[[#This Row],[Boxes]]*_xlfn.XLOOKUP(shipments[[#This Row],[Product]],products[Product], products[Cost per box])</f>
        <v>4488.1200000000008</v>
      </c>
    </row>
    <row r="2955" spans="3:10" x14ac:dyDescent="0.3">
      <c r="C2955" t="s">
        <v>9</v>
      </c>
      <c r="D2955" t="s">
        <v>110</v>
      </c>
      <c r="E2955" t="s">
        <v>32</v>
      </c>
      <c r="F2955" s="7">
        <v>44874</v>
      </c>
      <c r="G2955" s="4">
        <v>686</v>
      </c>
      <c r="H2955">
        <v>309</v>
      </c>
      <c r="I2955" t="str">
        <f>TRIM(shipments[[#This Row],[Geography]])</f>
        <v>UK</v>
      </c>
      <c r="J2955">
        <f>shipments[[#This Row],[Boxes]]*_xlfn.XLOOKUP(shipments[[#This Row],[Product]],products[Product], products[Cost per box])</f>
        <v>1025.8799999999999</v>
      </c>
    </row>
    <row r="2956" spans="3:10" x14ac:dyDescent="0.3">
      <c r="C2956" t="s">
        <v>68</v>
      </c>
      <c r="D2956" t="s">
        <v>36</v>
      </c>
      <c r="E2956" t="s">
        <v>32</v>
      </c>
      <c r="F2956" s="7">
        <v>44815</v>
      </c>
      <c r="G2956" s="4">
        <v>728</v>
      </c>
      <c r="H2956">
        <v>9</v>
      </c>
      <c r="I2956" t="str">
        <f>TRIM(shipments[[#This Row],[Geography]])</f>
        <v>Canada</v>
      </c>
      <c r="J2956">
        <f>shipments[[#This Row],[Boxes]]*_xlfn.XLOOKUP(shipments[[#This Row],[Product]],products[Product], products[Cost per box])</f>
        <v>29.88</v>
      </c>
    </row>
    <row r="2957" spans="3:10" x14ac:dyDescent="0.3">
      <c r="C2957" t="s">
        <v>65</v>
      </c>
      <c r="D2957" t="s">
        <v>35</v>
      </c>
      <c r="E2957" t="s">
        <v>23</v>
      </c>
      <c r="F2957" s="7">
        <v>45035</v>
      </c>
      <c r="G2957" s="4">
        <v>5593</v>
      </c>
      <c r="H2957">
        <v>234</v>
      </c>
      <c r="I2957" t="str">
        <f>TRIM(shipments[[#This Row],[Geography]])</f>
        <v>USA</v>
      </c>
      <c r="J2957">
        <f>shipments[[#This Row],[Boxes]]*_xlfn.XLOOKUP(shipments[[#This Row],[Product]],products[Product], products[Cost per box])</f>
        <v>1109.1600000000001</v>
      </c>
    </row>
    <row r="2958" spans="3:10" x14ac:dyDescent="0.3">
      <c r="C2958" t="s">
        <v>8</v>
      </c>
      <c r="D2958" t="s">
        <v>39</v>
      </c>
      <c r="E2958" t="s">
        <v>15</v>
      </c>
      <c r="F2958" s="7">
        <v>45084</v>
      </c>
      <c r="G2958" s="4">
        <v>2408</v>
      </c>
      <c r="H2958">
        <v>488</v>
      </c>
      <c r="I2958" t="str">
        <f>TRIM(shipments[[#This Row],[Geography]])</f>
        <v>UK</v>
      </c>
      <c r="J2958">
        <f>shipments[[#This Row],[Boxes]]*_xlfn.XLOOKUP(shipments[[#This Row],[Product]],products[Product], products[Cost per box])</f>
        <v>1878.8</v>
      </c>
    </row>
    <row r="2959" spans="3:10" x14ac:dyDescent="0.3">
      <c r="C2959" t="s">
        <v>91</v>
      </c>
      <c r="D2959" t="s">
        <v>39</v>
      </c>
      <c r="E2959" t="s">
        <v>25</v>
      </c>
      <c r="F2959" s="7">
        <v>44994</v>
      </c>
      <c r="G2959" s="4">
        <v>1568</v>
      </c>
      <c r="H2959">
        <v>38</v>
      </c>
      <c r="I2959" t="str">
        <f>TRIM(shipments[[#This Row],[Geography]])</f>
        <v>UK</v>
      </c>
      <c r="J2959">
        <f>shipments[[#This Row],[Boxes]]*_xlfn.XLOOKUP(shipments[[#This Row],[Product]],products[Product], products[Cost per box])</f>
        <v>244.33999999999997</v>
      </c>
    </row>
    <row r="2960" spans="3:10" x14ac:dyDescent="0.3">
      <c r="C2960" t="s">
        <v>70</v>
      </c>
      <c r="D2960" t="s">
        <v>103</v>
      </c>
      <c r="E2960" t="s">
        <v>16</v>
      </c>
      <c r="F2960" s="7">
        <v>44777</v>
      </c>
      <c r="G2960" s="4">
        <v>1442</v>
      </c>
      <c r="H2960">
        <v>5</v>
      </c>
      <c r="I2960" t="str">
        <f>TRIM(shipments[[#This Row],[Geography]])</f>
        <v>Canada</v>
      </c>
      <c r="J2960">
        <f>shipments[[#This Row],[Boxes]]*_xlfn.XLOOKUP(shipments[[#This Row],[Product]],products[Product], products[Cost per box])</f>
        <v>28.599999999999998</v>
      </c>
    </row>
    <row r="2961" spans="3:10" x14ac:dyDescent="0.3">
      <c r="C2961" t="s">
        <v>73</v>
      </c>
      <c r="D2961" t="s">
        <v>38</v>
      </c>
      <c r="E2961" t="s">
        <v>31</v>
      </c>
      <c r="F2961" s="7">
        <v>45063</v>
      </c>
      <c r="G2961" s="4">
        <v>1029</v>
      </c>
      <c r="H2961">
        <v>1777</v>
      </c>
      <c r="I2961" t="str">
        <f>TRIM(shipments[[#This Row],[Geography]])</f>
        <v>Australia</v>
      </c>
      <c r="J2961">
        <f>shipments[[#This Row],[Boxes]]*_xlfn.XLOOKUP(shipments[[#This Row],[Product]],products[Product], products[Cost per box])</f>
        <v>4904.5199999999995</v>
      </c>
    </row>
    <row r="2962" spans="3:10" x14ac:dyDescent="0.3">
      <c r="C2962" t="s">
        <v>10</v>
      </c>
      <c r="D2962" t="s">
        <v>36</v>
      </c>
      <c r="E2962" t="s">
        <v>23</v>
      </c>
      <c r="F2962" s="7">
        <v>45012</v>
      </c>
      <c r="G2962" s="4">
        <v>7616</v>
      </c>
      <c r="H2962">
        <v>434</v>
      </c>
      <c r="I2962" t="str">
        <f>TRIM(shipments[[#This Row],[Geography]])</f>
        <v>Canada</v>
      </c>
      <c r="J2962">
        <f>shipments[[#This Row],[Boxes]]*_xlfn.XLOOKUP(shipments[[#This Row],[Product]],products[Product], products[Cost per box])</f>
        <v>2057.1600000000003</v>
      </c>
    </row>
    <row r="2963" spans="3:10" x14ac:dyDescent="0.3">
      <c r="C2963" t="s">
        <v>2</v>
      </c>
      <c r="D2963" t="s">
        <v>105</v>
      </c>
      <c r="E2963" t="s">
        <v>23</v>
      </c>
      <c r="F2963" s="7">
        <v>44728</v>
      </c>
      <c r="G2963" s="4">
        <v>2212</v>
      </c>
      <c r="H2963">
        <v>177</v>
      </c>
      <c r="I2963" t="str">
        <f>TRIM(shipments[[#This Row],[Geography]])</f>
        <v>Canada</v>
      </c>
      <c r="J2963">
        <f>shipments[[#This Row],[Boxes]]*_xlfn.XLOOKUP(shipments[[#This Row],[Product]],products[Product], products[Cost per box])</f>
        <v>838.98</v>
      </c>
    </row>
    <row r="2964" spans="3:10" x14ac:dyDescent="0.3">
      <c r="C2964" t="s">
        <v>92</v>
      </c>
      <c r="D2964" t="s">
        <v>37</v>
      </c>
      <c r="E2964" t="s">
        <v>30</v>
      </c>
      <c r="F2964" s="7">
        <v>45107</v>
      </c>
      <c r="G2964" s="4">
        <v>3374</v>
      </c>
      <c r="H2964">
        <v>338</v>
      </c>
      <c r="I2964" t="str">
        <f>TRIM(shipments[[#This Row],[Geography]])</f>
        <v>New Zealand</v>
      </c>
      <c r="J2964">
        <f>shipments[[#This Row],[Boxes]]*_xlfn.XLOOKUP(shipments[[#This Row],[Product]],products[Product], products[Cost per box])</f>
        <v>1703.52</v>
      </c>
    </row>
    <row r="2965" spans="3:10" x14ac:dyDescent="0.3">
      <c r="C2965" t="s">
        <v>71</v>
      </c>
      <c r="D2965" t="s">
        <v>34</v>
      </c>
      <c r="E2965" t="s">
        <v>16</v>
      </c>
      <c r="F2965" s="7">
        <v>44995</v>
      </c>
      <c r="G2965" s="4">
        <v>1624</v>
      </c>
      <c r="H2965">
        <v>387</v>
      </c>
      <c r="I2965" t="str">
        <f>TRIM(shipments[[#This Row],[Geography]])</f>
        <v>India</v>
      </c>
      <c r="J2965">
        <f>shipments[[#This Row],[Boxes]]*_xlfn.XLOOKUP(shipments[[#This Row],[Product]],products[Product], products[Cost per box])</f>
        <v>2213.64</v>
      </c>
    </row>
    <row r="2966" spans="3:10" x14ac:dyDescent="0.3">
      <c r="C2966" t="s">
        <v>71</v>
      </c>
      <c r="D2966" t="s">
        <v>104</v>
      </c>
      <c r="E2966" t="s">
        <v>13</v>
      </c>
      <c r="F2966" s="7">
        <v>44737</v>
      </c>
      <c r="G2966" s="4">
        <v>4613</v>
      </c>
      <c r="H2966">
        <v>102</v>
      </c>
      <c r="I2966" t="str">
        <f>TRIM(shipments[[#This Row],[Geography]])</f>
        <v>Australia</v>
      </c>
      <c r="J2966">
        <f>shipments[[#This Row],[Boxes]]*_xlfn.XLOOKUP(shipments[[#This Row],[Product]],products[Product], products[Cost per box])</f>
        <v>536.52</v>
      </c>
    </row>
    <row r="2967" spans="3:10" x14ac:dyDescent="0.3">
      <c r="C2967" t="s">
        <v>70</v>
      </c>
      <c r="D2967" t="s">
        <v>103</v>
      </c>
      <c r="E2967" t="s">
        <v>4</v>
      </c>
      <c r="F2967" s="7">
        <v>44826</v>
      </c>
      <c r="G2967" s="4">
        <v>3822</v>
      </c>
      <c r="H2967">
        <v>1101</v>
      </c>
      <c r="I2967" t="str">
        <f>TRIM(shipments[[#This Row],[Geography]])</f>
        <v>Canada</v>
      </c>
      <c r="J2967">
        <f>shipments[[#This Row],[Boxes]]*_xlfn.XLOOKUP(shipments[[#This Row],[Product]],products[Product], products[Cost per box])</f>
        <v>5670.1500000000005</v>
      </c>
    </row>
    <row r="2968" spans="3:10" x14ac:dyDescent="0.3">
      <c r="C2968" t="s">
        <v>8</v>
      </c>
      <c r="D2968" t="s">
        <v>39</v>
      </c>
      <c r="E2968" t="s">
        <v>17</v>
      </c>
      <c r="F2968" s="7">
        <v>44944</v>
      </c>
      <c r="G2968" s="4">
        <v>98</v>
      </c>
      <c r="H2968">
        <v>906</v>
      </c>
      <c r="I2968" t="str">
        <f>TRIM(shipments[[#This Row],[Geography]])</f>
        <v>UK</v>
      </c>
      <c r="J2968">
        <f>shipments[[#This Row],[Boxes]]*_xlfn.XLOOKUP(shipments[[#This Row],[Product]],products[Product], products[Cost per box])</f>
        <v>5716.86</v>
      </c>
    </row>
    <row r="2969" spans="3:10" x14ac:dyDescent="0.3">
      <c r="C2969" t="s">
        <v>71</v>
      </c>
      <c r="D2969" t="s">
        <v>35</v>
      </c>
      <c r="E2969" t="s">
        <v>22</v>
      </c>
      <c r="F2969" s="7">
        <v>44896</v>
      </c>
      <c r="G2969" s="4">
        <v>7476</v>
      </c>
      <c r="H2969">
        <v>457</v>
      </c>
      <c r="I2969" t="str">
        <f>TRIM(shipments[[#This Row],[Geography]])</f>
        <v>USA</v>
      </c>
      <c r="J2969">
        <f>shipments[[#This Row],[Boxes]]*_xlfn.XLOOKUP(shipments[[#This Row],[Product]],products[Product], products[Cost per box])</f>
        <v>4675.1100000000006</v>
      </c>
    </row>
    <row r="2970" spans="3:10" x14ac:dyDescent="0.3">
      <c r="C2970" t="s">
        <v>2</v>
      </c>
      <c r="D2970" t="s">
        <v>101</v>
      </c>
      <c r="E2970" t="s">
        <v>21</v>
      </c>
      <c r="F2970" s="7">
        <v>44672</v>
      </c>
      <c r="G2970" s="4">
        <v>7014</v>
      </c>
      <c r="H2970">
        <v>637</v>
      </c>
      <c r="I2970" t="str">
        <f>TRIM(shipments[[#This Row],[Geography]])</f>
        <v>USA</v>
      </c>
      <c r="J2970">
        <f>shipments[[#This Row],[Boxes]]*_xlfn.XLOOKUP(shipments[[#This Row],[Product]],products[Product], products[Cost per box])</f>
        <v>5236.1400000000003</v>
      </c>
    </row>
    <row r="2971" spans="3:10" x14ac:dyDescent="0.3">
      <c r="C2971" t="s">
        <v>6</v>
      </c>
      <c r="D2971" t="s">
        <v>36</v>
      </c>
      <c r="E2971" t="s">
        <v>33</v>
      </c>
      <c r="F2971" s="7">
        <v>45040</v>
      </c>
      <c r="G2971" s="4">
        <v>2891</v>
      </c>
      <c r="H2971">
        <v>769</v>
      </c>
      <c r="I2971" t="str">
        <f>TRIM(shipments[[#This Row],[Geography]])</f>
        <v>Canada</v>
      </c>
      <c r="J2971">
        <f>shipments[[#This Row],[Boxes]]*_xlfn.XLOOKUP(shipments[[#This Row],[Product]],products[Product], products[Cost per box])</f>
        <v>2037.85</v>
      </c>
    </row>
    <row r="2972" spans="3:10" x14ac:dyDescent="0.3">
      <c r="C2972" t="s">
        <v>64</v>
      </c>
      <c r="D2972" t="s">
        <v>102</v>
      </c>
      <c r="E2972" t="s">
        <v>27</v>
      </c>
      <c r="F2972" s="7">
        <v>44761</v>
      </c>
      <c r="G2972" s="4">
        <v>1589</v>
      </c>
      <c r="H2972">
        <v>318</v>
      </c>
      <c r="I2972" t="str">
        <f>TRIM(shipments[[#This Row],[Geography]])</f>
        <v>New Zealand</v>
      </c>
      <c r="J2972">
        <f>shipments[[#This Row],[Boxes]]*_xlfn.XLOOKUP(shipments[[#This Row],[Product]],products[Product], products[Cost per box])</f>
        <v>3043.26</v>
      </c>
    </row>
    <row r="2973" spans="3:10" x14ac:dyDescent="0.3">
      <c r="C2973" t="s">
        <v>5</v>
      </c>
      <c r="D2973" t="s">
        <v>34</v>
      </c>
      <c r="E2973" t="s">
        <v>30</v>
      </c>
      <c r="F2973" s="7">
        <v>45034</v>
      </c>
      <c r="G2973" s="4">
        <v>10374</v>
      </c>
      <c r="H2973">
        <v>390</v>
      </c>
      <c r="I2973" t="str">
        <f>TRIM(shipments[[#This Row],[Geography]])</f>
        <v>India</v>
      </c>
      <c r="J2973">
        <f>shipments[[#This Row],[Boxes]]*_xlfn.XLOOKUP(shipments[[#This Row],[Product]],products[Product], products[Cost per box])</f>
        <v>1965.6</v>
      </c>
    </row>
    <row r="2974" spans="3:10" x14ac:dyDescent="0.3">
      <c r="C2974" t="s">
        <v>3</v>
      </c>
      <c r="D2974" t="s">
        <v>37</v>
      </c>
      <c r="E2974" t="s">
        <v>13</v>
      </c>
      <c r="F2974" s="7">
        <v>44998</v>
      </c>
      <c r="G2974" s="4">
        <v>10500</v>
      </c>
      <c r="H2974">
        <v>150</v>
      </c>
      <c r="I2974" t="str">
        <f>TRIM(shipments[[#This Row],[Geography]])</f>
        <v>New Zealand</v>
      </c>
      <c r="J2974">
        <f>shipments[[#This Row],[Boxes]]*_xlfn.XLOOKUP(shipments[[#This Row],[Product]],products[Product], products[Cost per box])</f>
        <v>789</v>
      </c>
    </row>
    <row r="2975" spans="3:10" x14ac:dyDescent="0.3">
      <c r="C2975" t="s">
        <v>67</v>
      </c>
      <c r="D2975" t="s">
        <v>113</v>
      </c>
      <c r="E2975" t="s">
        <v>32</v>
      </c>
      <c r="F2975" s="7">
        <v>44783</v>
      </c>
      <c r="G2975" s="4">
        <v>5082</v>
      </c>
      <c r="H2975">
        <v>97</v>
      </c>
      <c r="I2975" t="str">
        <f>TRIM(shipments[[#This Row],[Geography]])</f>
        <v>New Zealand</v>
      </c>
      <c r="J2975">
        <f>shipments[[#This Row],[Boxes]]*_xlfn.XLOOKUP(shipments[[#This Row],[Product]],products[Product], products[Cost per box])</f>
        <v>322.03999999999996</v>
      </c>
    </row>
    <row r="2976" spans="3:10" x14ac:dyDescent="0.3">
      <c r="C2976" t="s">
        <v>8</v>
      </c>
      <c r="D2976" t="s">
        <v>39</v>
      </c>
      <c r="E2976" t="s">
        <v>32</v>
      </c>
      <c r="F2976" s="7">
        <v>44964</v>
      </c>
      <c r="G2976" s="4">
        <v>10192</v>
      </c>
      <c r="H2976">
        <v>444</v>
      </c>
      <c r="I2976" t="str">
        <f>TRIM(shipments[[#This Row],[Geography]])</f>
        <v>UK</v>
      </c>
      <c r="J2976">
        <f>shipments[[#This Row],[Boxes]]*_xlfn.XLOOKUP(shipments[[#This Row],[Product]],products[Product], products[Cost per box])</f>
        <v>1474.08</v>
      </c>
    </row>
    <row r="2977" spans="3:10" x14ac:dyDescent="0.3">
      <c r="C2977" t="s">
        <v>2</v>
      </c>
      <c r="D2977" t="s">
        <v>36</v>
      </c>
      <c r="E2977" t="s">
        <v>4</v>
      </c>
      <c r="F2977" s="7">
        <v>45134</v>
      </c>
      <c r="G2977" s="4">
        <v>1645</v>
      </c>
      <c r="H2977">
        <v>72</v>
      </c>
      <c r="I2977" t="str">
        <f>TRIM(shipments[[#This Row],[Geography]])</f>
        <v>Canada</v>
      </c>
      <c r="J2977">
        <f>shipments[[#This Row],[Boxes]]*_xlfn.XLOOKUP(shipments[[#This Row],[Product]],products[Product], products[Cost per box])</f>
        <v>370.8</v>
      </c>
    </row>
    <row r="2978" spans="3:10" x14ac:dyDescent="0.3">
      <c r="C2978" t="s">
        <v>69</v>
      </c>
      <c r="D2978" t="s">
        <v>34</v>
      </c>
      <c r="E2978" t="s">
        <v>15</v>
      </c>
      <c r="F2978" s="7">
        <v>45133</v>
      </c>
      <c r="G2978" s="4">
        <v>1960</v>
      </c>
      <c r="H2978">
        <v>339</v>
      </c>
      <c r="I2978" t="str">
        <f>TRIM(shipments[[#This Row],[Geography]])</f>
        <v>India</v>
      </c>
      <c r="J2978">
        <f>shipments[[#This Row],[Boxes]]*_xlfn.XLOOKUP(shipments[[#This Row],[Product]],products[Product], products[Cost per box])</f>
        <v>1305.1500000000001</v>
      </c>
    </row>
    <row r="2979" spans="3:10" x14ac:dyDescent="0.3">
      <c r="C2979" t="s">
        <v>91</v>
      </c>
      <c r="D2979" t="s">
        <v>36</v>
      </c>
      <c r="E2979" t="s">
        <v>30</v>
      </c>
      <c r="F2979" s="7">
        <v>45093</v>
      </c>
      <c r="G2979" s="4">
        <v>3451</v>
      </c>
      <c r="H2979">
        <v>369</v>
      </c>
      <c r="I2979" t="str">
        <f>TRIM(shipments[[#This Row],[Geography]])</f>
        <v>Canada</v>
      </c>
      <c r="J2979">
        <f>shipments[[#This Row],[Boxes]]*_xlfn.XLOOKUP(shipments[[#This Row],[Product]],products[Product], products[Cost per box])</f>
        <v>1859.76</v>
      </c>
    </row>
    <row r="2980" spans="3:10" x14ac:dyDescent="0.3">
      <c r="C2980" t="s">
        <v>7</v>
      </c>
      <c r="D2980" t="s">
        <v>37</v>
      </c>
      <c r="E2980" t="s">
        <v>13</v>
      </c>
      <c r="F2980" s="7">
        <v>45112</v>
      </c>
      <c r="G2980" s="4">
        <v>14336</v>
      </c>
      <c r="H2980">
        <v>221</v>
      </c>
      <c r="I2980" t="str">
        <f>TRIM(shipments[[#This Row],[Geography]])</f>
        <v>New Zealand</v>
      </c>
      <c r="J2980">
        <f>shipments[[#This Row],[Boxes]]*_xlfn.XLOOKUP(shipments[[#This Row],[Product]],products[Product], products[Cost per box])</f>
        <v>1162.46</v>
      </c>
    </row>
    <row r="2981" spans="3:10" x14ac:dyDescent="0.3">
      <c r="C2981" t="s">
        <v>7</v>
      </c>
      <c r="D2981" t="s">
        <v>38</v>
      </c>
      <c r="E2981" t="s">
        <v>25</v>
      </c>
      <c r="F2981" s="7">
        <v>44676</v>
      </c>
      <c r="G2981" s="4">
        <v>5397</v>
      </c>
      <c r="H2981">
        <v>73</v>
      </c>
      <c r="I2981" t="str">
        <f>TRIM(shipments[[#This Row],[Geography]])</f>
        <v>Australia</v>
      </c>
      <c r="J2981">
        <f>shipments[[#This Row],[Boxes]]*_xlfn.XLOOKUP(shipments[[#This Row],[Product]],products[Product], products[Cost per box])</f>
        <v>469.39</v>
      </c>
    </row>
    <row r="2982" spans="3:10" x14ac:dyDescent="0.3">
      <c r="C2982" t="s">
        <v>72</v>
      </c>
      <c r="D2982" t="s">
        <v>38</v>
      </c>
      <c r="E2982" t="s">
        <v>18</v>
      </c>
      <c r="F2982" s="7">
        <v>45044</v>
      </c>
      <c r="G2982" s="4">
        <v>11368</v>
      </c>
      <c r="H2982">
        <v>265</v>
      </c>
      <c r="I2982" t="str">
        <f>TRIM(shipments[[#This Row],[Geography]])</f>
        <v>Australia</v>
      </c>
      <c r="J2982">
        <f>shipments[[#This Row],[Boxes]]*_xlfn.XLOOKUP(shipments[[#This Row],[Product]],products[Product], products[Cost per box])</f>
        <v>2634.1</v>
      </c>
    </row>
    <row r="2983" spans="3:10" x14ac:dyDescent="0.3">
      <c r="C2983" t="s">
        <v>71</v>
      </c>
      <c r="D2983" t="s">
        <v>38</v>
      </c>
      <c r="E2983" t="s">
        <v>25</v>
      </c>
      <c r="F2983" s="7">
        <v>44973</v>
      </c>
      <c r="G2983" s="4">
        <v>1771</v>
      </c>
      <c r="H2983">
        <v>94</v>
      </c>
      <c r="I2983" t="str">
        <f>TRIM(shipments[[#This Row],[Geography]])</f>
        <v>Australia</v>
      </c>
      <c r="J2983">
        <f>shipments[[#This Row],[Boxes]]*_xlfn.XLOOKUP(shipments[[#This Row],[Product]],products[Product], products[Cost per box])</f>
        <v>604.41999999999996</v>
      </c>
    </row>
    <row r="2984" spans="3:10" x14ac:dyDescent="0.3">
      <c r="C2984" t="s">
        <v>65</v>
      </c>
      <c r="D2984" t="s">
        <v>103</v>
      </c>
      <c r="E2984" t="s">
        <v>30</v>
      </c>
      <c r="F2984" s="7">
        <v>44747</v>
      </c>
      <c r="G2984" s="4">
        <v>959</v>
      </c>
      <c r="H2984">
        <v>125</v>
      </c>
      <c r="I2984" t="str">
        <f>TRIM(shipments[[#This Row],[Geography]])</f>
        <v>Canada</v>
      </c>
      <c r="J2984">
        <f>shipments[[#This Row],[Boxes]]*_xlfn.XLOOKUP(shipments[[#This Row],[Product]],products[Product], products[Cost per box])</f>
        <v>630</v>
      </c>
    </row>
    <row r="2985" spans="3:10" x14ac:dyDescent="0.3">
      <c r="C2985" t="s">
        <v>66</v>
      </c>
      <c r="D2985" t="s">
        <v>111</v>
      </c>
      <c r="E2985" t="s">
        <v>16</v>
      </c>
      <c r="F2985" s="7">
        <v>44698</v>
      </c>
      <c r="G2985" s="4">
        <v>4480</v>
      </c>
      <c r="H2985">
        <v>728</v>
      </c>
      <c r="I2985" t="str">
        <f>TRIM(shipments[[#This Row],[Geography]])</f>
        <v>New Zealand</v>
      </c>
      <c r="J2985">
        <f>shipments[[#This Row],[Boxes]]*_xlfn.XLOOKUP(shipments[[#This Row],[Product]],products[Product], products[Cost per box])</f>
        <v>4164.16</v>
      </c>
    </row>
    <row r="2986" spans="3:10" x14ac:dyDescent="0.3">
      <c r="C2986" t="s">
        <v>75</v>
      </c>
      <c r="D2986" t="s">
        <v>34</v>
      </c>
      <c r="E2986" t="s">
        <v>28</v>
      </c>
      <c r="F2986" s="7">
        <v>44841</v>
      </c>
      <c r="G2986" s="4">
        <v>2877</v>
      </c>
      <c r="H2986">
        <v>375</v>
      </c>
      <c r="I2986" t="str">
        <f>TRIM(shipments[[#This Row],[Geography]])</f>
        <v>India</v>
      </c>
      <c r="J2986">
        <f>shipments[[#This Row],[Boxes]]*_xlfn.XLOOKUP(shipments[[#This Row],[Product]],products[Product], products[Cost per box])</f>
        <v>3161.25</v>
      </c>
    </row>
    <row r="2987" spans="3:10" x14ac:dyDescent="0.3">
      <c r="C2987" t="s">
        <v>3</v>
      </c>
      <c r="D2987" t="s">
        <v>38</v>
      </c>
      <c r="E2987" t="s">
        <v>15</v>
      </c>
      <c r="F2987" s="7">
        <v>44994</v>
      </c>
      <c r="G2987" s="4">
        <v>6321</v>
      </c>
      <c r="H2987">
        <v>1270</v>
      </c>
      <c r="I2987" t="str">
        <f>TRIM(shipments[[#This Row],[Geography]])</f>
        <v>Australia</v>
      </c>
      <c r="J2987">
        <f>shipments[[#This Row],[Boxes]]*_xlfn.XLOOKUP(shipments[[#This Row],[Product]],products[Product], products[Cost per box])</f>
        <v>4889.5</v>
      </c>
    </row>
    <row r="2988" spans="3:10" x14ac:dyDescent="0.3">
      <c r="C2988" t="s">
        <v>7</v>
      </c>
      <c r="D2988" t="s">
        <v>39</v>
      </c>
      <c r="E2988" t="s">
        <v>25</v>
      </c>
      <c r="F2988" s="7">
        <v>45082</v>
      </c>
      <c r="G2988" s="4">
        <v>2422</v>
      </c>
      <c r="H2988">
        <v>185</v>
      </c>
      <c r="I2988" t="str">
        <f>TRIM(shipments[[#This Row],[Geography]])</f>
        <v>UK</v>
      </c>
      <c r="J2988">
        <f>shipments[[#This Row],[Boxes]]*_xlfn.XLOOKUP(shipments[[#This Row],[Product]],products[Product], products[Cost per box])</f>
        <v>1189.55</v>
      </c>
    </row>
    <row r="2989" spans="3:10" x14ac:dyDescent="0.3">
      <c r="C2989" t="s">
        <v>75</v>
      </c>
      <c r="D2989" t="s">
        <v>39</v>
      </c>
      <c r="E2989" t="s">
        <v>20</v>
      </c>
      <c r="F2989" s="7">
        <v>44826</v>
      </c>
      <c r="G2989" s="4">
        <v>9233</v>
      </c>
      <c r="H2989">
        <v>76</v>
      </c>
      <c r="I2989" t="str">
        <f>TRIM(shipments[[#This Row],[Geography]])</f>
        <v>UK</v>
      </c>
      <c r="J2989">
        <f>shipments[[#This Row],[Boxes]]*_xlfn.XLOOKUP(shipments[[#This Row],[Product]],products[Product], products[Cost per box])</f>
        <v>279.68</v>
      </c>
    </row>
    <row r="2990" spans="3:10" x14ac:dyDescent="0.3">
      <c r="C2990" t="s">
        <v>7</v>
      </c>
      <c r="D2990" t="s">
        <v>37</v>
      </c>
      <c r="E2990" t="s">
        <v>32</v>
      </c>
      <c r="F2990" s="7">
        <v>44871</v>
      </c>
      <c r="G2990" s="4">
        <v>210</v>
      </c>
      <c r="H2990">
        <v>575</v>
      </c>
      <c r="I2990" t="str">
        <f>TRIM(shipments[[#This Row],[Geography]])</f>
        <v>New Zealand</v>
      </c>
      <c r="J2990">
        <f>shipments[[#This Row],[Boxes]]*_xlfn.XLOOKUP(shipments[[#This Row],[Product]],products[Product], products[Cost per box])</f>
        <v>1909</v>
      </c>
    </row>
    <row r="2991" spans="3:10" x14ac:dyDescent="0.3">
      <c r="C2991" t="s">
        <v>2</v>
      </c>
      <c r="D2991" t="s">
        <v>34</v>
      </c>
      <c r="E2991" t="s">
        <v>29</v>
      </c>
      <c r="F2991" s="7">
        <v>45121</v>
      </c>
      <c r="G2991" s="4"/>
      <c r="H2991">
        <v>471</v>
      </c>
      <c r="I2991" t="str">
        <f>TRIM(shipments[[#This Row],[Geography]])</f>
        <v>India</v>
      </c>
      <c r="J2991">
        <f>shipments[[#This Row],[Boxes]]*_xlfn.XLOOKUP(shipments[[#This Row],[Product]],products[Product], products[Cost per box])</f>
        <v>3202.7999999999997</v>
      </c>
    </row>
    <row r="2992" spans="3:10" x14ac:dyDescent="0.3">
      <c r="C2992" t="s">
        <v>8</v>
      </c>
      <c r="D2992" t="s">
        <v>36</v>
      </c>
      <c r="E2992" t="s">
        <v>18</v>
      </c>
      <c r="F2992" s="7">
        <v>44938</v>
      </c>
      <c r="G2992" s="4">
        <v>756</v>
      </c>
      <c r="H2992">
        <v>63</v>
      </c>
      <c r="I2992" t="str">
        <f>TRIM(shipments[[#This Row],[Geography]])</f>
        <v>Canada</v>
      </c>
      <c r="J2992">
        <f>shipments[[#This Row],[Boxes]]*_xlfn.XLOOKUP(shipments[[#This Row],[Product]],products[Product], products[Cost per box])</f>
        <v>626.21999999999991</v>
      </c>
    </row>
    <row r="2993" spans="3:10" x14ac:dyDescent="0.3">
      <c r="C2993" t="s">
        <v>69</v>
      </c>
      <c r="D2993" t="s">
        <v>101</v>
      </c>
      <c r="E2993" t="s">
        <v>21</v>
      </c>
      <c r="F2993" s="7">
        <v>44857</v>
      </c>
      <c r="G2993" s="4">
        <v>679</v>
      </c>
      <c r="H2993">
        <v>666</v>
      </c>
      <c r="I2993" t="str">
        <f>TRIM(shipments[[#This Row],[Geography]])</f>
        <v>USA</v>
      </c>
      <c r="J2993">
        <f>shipments[[#This Row],[Boxes]]*_xlfn.XLOOKUP(shipments[[#This Row],[Product]],products[Product], products[Cost per box])</f>
        <v>5474.52</v>
      </c>
    </row>
    <row r="2994" spans="3:10" x14ac:dyDescent="0.3">
      <c r="C2994" t="s">
        <v>66</v>
      </c>
      <c r="D2994" t="s">
        <v>34</v>
      </c>
      <c r="E2994" t="s">
        <v>21</v>
      </c>
      <c r="F2994" s="7">
        <v>45132</v>
      </c>
      <c r="G2994" s="4">
        <v>812</v>
      </c>
      <c r="H2994">
        <v>475</v>
      </c>
      <c r="I2994" t="str">
        <f>TRIM(shipments[[#This Row],[Geography]])</f>
        <v>India</v>
      </c>
      <c r="J2994">
        <f>shipments[[#This Row],[Boxes]]*_xlfn.XLOOKUP(shipments[[#This Row],[Product]],products[Product], products[Cost per box])</f>
        <v>3904.5000000000005</v>
      </c>
    </row>
    <row r="2995" spans="3:10" x14ac:dyDescent="0.3">
      <c r="C2995" t="s">
        <v>2</v>
      </c>
      <c r="D2995" t="s">
        <v>99</v>
      </c>
      <c r="E2995" t="s">
        <v>25</v>
      </c>
      <c r="F2995" s="7">
        <v>44895</v>
      </c>
      <c r="G2995" s="4">
        <v>735</v>
      </c>
      <c r="H2995">
        <v>557</v>
      </c>
      <c r="I2995" t="str">
        <f>TRIM(shipments[[#This Row],[Geography]])</f>
        <v>India</v>
      </c>
      <c r="J2995">
        <f>shipments[[#This Row],[Boxes]]*_xlfn.XLOOKUP(shipments[[#This Row],[Product]],products[Product], products[Cost per box])</f>
        <v>3581.5099999999998</v>
      </c>
    </row>
    <row r="2996" spans="3:10" x14ac:dyDescent="0.3">
      <c r="C2996" t="s">
        <v>75</v>
      </c>
      <c r="D2996" t="s">
        <v>109</v>
      </c>
      <c r="E2996" t="s">
        <v>20</v>
      </c>
      <c r="F2996" s="7">
        <v>44909</v>
      </c>
      <c r="G2996" s="4">
        <v>7210</v>
      </c>
      <c r="H2996">
        <v>32</v>
      </c>
      <c r="I2996" t="str">
        <f>TRIM(shipments[[#This Row],[Geography]])</f>
        <v>India</v>
      </c>
      <c r="J2996">
        <f>shipments[[#This Row],[Boxes]]*_xlfn.XLOOKUP(shipments[[#This Row],[Product]],products[Product], products[Cost per box])</f>
        <v>117.76</v>
      </c>
    </row>
    <row r="2997" spans="3:10" x14ac:dyDescent="0.3">
      <c r="C2997" t="s">
        <v>3</v>
      </c>
      <c r="D2997" t="s">
        <v>102</v>
      </c>
      <c r="E2997" t="s">
        <v>4</v>
      </c>
      <c r="F2997" s="7">
        <v>44904</v>
      </c>
      <c r="G2997" s="4">
        <v>1036</v>
      </c>
      <c r="H2997">
        <v>538</v>
      </c>
      <c r="I2997" t="str">
        <f>TRIM(shipments[[#This Row],[Geography]])</f>
        <v>New Zealand</v>
      </c>
      <c r="J2997">
        <f>shipments[[#This Row],[Boxes]]*_xlfn.XLOOKUP(shipments[[#This Row],[Product]],products[Product], products[Cost per box])</f>
        <v>2770.7000000000003</v>
      </c>
    </row>
    <row r="2998" spans="3:10" x14ac:dyDescent="0.3">
      <c r="C2998" t="s">
        <v>94</v>
      </c>
      <c r="D2998" t="s">
        <v>38</v>
      </c>
      <c r="E2998" t="s">
        <v>30</v>
      </c>
      <c r="F2998" s="7">
        <v>44943</v>
      </c>
      <c r="G2998" s="4">
        <v>8393</v>
      </c>
      <c r="H2998">
        <v>535</v>
      </c>
      <c r="I2998" t="str">
        <f>TRIM(shipments[[#This Row],[Geography]])</f>
        <v>Australia</v>
      </c>
      <c r="J2998">
        <f>shipments[[#This Row],[Boxes]]*_xlfn.XLOOKUP(shipments[[#This Row],[Product]],products[Product], products[Cost per box])</f>
        <v>2696.4</v>
      </c>
    </row>
    <row r="2999" spans="3:10" x14ac:dyDescent="0.3">
      <c r="C2999" t="s">
        <v>71</v>
      </c>
      <c r="D2999" t="s">
        <v>34</v>
      </c>
      <c r="E2999" t="s">
        <v>20</v>
      </c>
      <c r="F2999" s="7">
        <v>44833</v>
      </c>
      <c r="G2999" s="4">
        <v>2667</v>
      </c>
      <c r="H2999">
        <v>54</v>
      </c>
      <c r="I2999" t="str">
        <f>TRIM(shipments[[#This Row],[Geography]])</f>
        <v>India</v>
      </c>
      <c r="J2999">
        <f>shipments[[#This Row],[Boxes]]*_xlfn.XLOOKUP(shipments[[#This Row],[Product]],products[Product], products[Cost per box])</f>
        <v>198.72</v>
      </c>
    </row>
    <row r="3000" spans="3:10" x14ac:dyDescent="0.3">
      <c r="C3000" t="s">
        <v>6</v>
      </c>
      <c r="D3000" t="s">
        <v>104</v>
      </c>
      <c r="E3000" t="s">
        <v>22</v>
      </c>
      <c r="F3000" s="7">
        <v>44864</v>
      </c>
      <c r="G3000" s="4">
        <v>1813</v>
      </c>
      <c r="H3000">
        <v>299</v>
      </c>
      <c r="I3000" t="str">
        <f>TRIM(shipments[[#This Row],[Geography]])</f>
        <v>Australia</v>
      </c>
      <c r="J3000">
        <f>shipments[[#This Row],[Boxes]]*_xlfn.XLOOKUP(shipments[[#This Row],[Product]],products[Product], products[Cost per box])</f>
        <v>3058.77</v>
      </c>
    </row>
    <row r="3001" spans="3:10" x14ac:dyDescent="0.3">
      <c r="C3001" t="s">
        <v>5</v>
      </c>
      <c r="D3001" t="s">
        <v>114</v>
      </c>
      <c r="E3001" t="s">
        <v>19</v>
      </c>
      <c r="F3001" s="7">
        <v>44713</v>
      </c>
      <c r="G3001" s="4">
        <v>10073</v>
      </c>
      <c r="H3001">
        <v>69</v>
      </c>
      <c r="I3001" t="str">
        <f>TRIM(shipments[[#This Row],[Geography]])</f>
        <v>Canada</v>
      </c>
      <c r="J3001">
        <f>shipments[[#This Row],[Boxes]]*_xlfn.XLOOKUP(shipments[[#This Row],[Product]],products[Product], products[Cost per box])</f>
        <v>533.37</v>
      </c>
    </row>
    <row r="3002" spans="3:10" x14ac:dyDescent="0.3">
      <c r="C3002" t="s">
        <v>93</v>
      </c>
      <c r="D3002" t="s">
        <v>35</v>
      </c>
      <c r="E3002" t="s">
        <v>23</v>
      </c>
      <c r="F3002" s="7">
        <v>45070</v>
      </c>
      <c r="G3002" s="4">
        <v>3822</v>
      </c>
      <c r="H3002">
        <v>132</v>
      </c>
      <c r="I3002" t="str">
        <f>TRIM(shipments[[#This Row],[Geography]])</f>
        <v>USA</v>
      </c>
      <c r="J3002">
        <f>shipments[[#This Row],[Boxes]]*_xlfn.XLOOKUP(shipments[[#This Row],[Product]],products[Product], products[Cost per box])</f>
        <v>625.68000000000006</v>
      </c>
    </row>
    <row r="3003" spans="3:10" x14ac:dyDescent="0.3">
      <c r="C3003" t="s">
        <v>71</v>
      </c>
      <c r="D3003" t="s">
        <v>39</v>
      </c>
      <c r="E3003" t="s">
        <v>24</v>
      </c>
      <c r="F3003" s="7">
        <v>45078</v>
      </c>
      <c r="G3003" s="4">
        <v>4928</v>
      </c>
      <c r="H3003">
        <v>123</v>
      </c>
      <c r="I3003" t="str">
        <f>TRIM(shipments[[#This Row],[Geography]])</f>
        <v>UK</v>
      </c>
      <c r="J3003">
        <f>shipments[[#This Row],[Boxes]]*_xlfn.XLOOKUP(shipments[[#This Row],[Product]],products[Product], products[Cost per box])</f>
        <v>1292.73</v>
      </c>
    </row>
    <row r="3004" spans="3:10" x14ac:dyDescent="0.3">
      <c r="C3004" t="s">
        <v>75</v>
      </c>
      <c r="D3004" t="s">
        <v>39</v>
      </c>
      <c r="E3004" t="s">
        <v>21</v>
      </c>
      <c r="F3004" s="7">
        <v>44780</v>
      </c>
      <c r="G3004" s="4">
        <v>406</v>
      </c>
      <c r="H3004">
        <v>179</v>
      </c>
      <c r="I3004" t="str">
        <f>TRIM(shipments[[#This Row],[Geography]])</f>
        <v>UK</v>
      </c>
      <c r="J3004">
        <f>shipments[[#This Row],[Boxes]]*_xlfn.XLOOKUP(shipments[[#This Row],[Product]],products[Product], products[Cost per box])</f>
        <v>1471.38</v>
      </c>
    </row>
    <row r="3005" spans="3:10" x14ac:dyDescent="0.3">
      <c r="C3005" t="s">
        <v>92</v>
      </c>
      <c r="D3005" t="s">
        <v>38</v>
      </c>
      <c r="E3005" t="s">
        <v>31</v>
      </c>
      <c r="F3005" s="7">
        <v>45096</v>
      </c>
      <c r="G3005" s="4">
        <v>4592</v>
      </c>
      <c r="H3005">
        <v>574</v>
      </c>
      <c r="I3005" t="str">
        <f>TRIM(shipments[[#This Row],[Geography]])</f>
        <v>Australia</v>
      </c>
      <c r="J3005">
        <f>shipments[[#This Row],[Boxes]]*_xlfn.XLOOKUP(shipments[[#This Row],[Product]],products[Product], products[Cost per box])</f>
        <v>1584.2399999999998</v>
      </c>
    </row>
    <row r="3006" spans="3:10" x14ac:dyDescent="0.3">
      <c r="C3006" t="s">
        <v>70</v>
      </c>
      <c r="D3006" t="s">
        <v>111</v>
      </c>
      <c r="E3006" t="s">
        <v>23</v>
      </c>
      <c r="F3006" s="7">
        <v>44756</v>
      </c>
      <c r="G3006" s="4">
        <v>2828</v>
      </c>
      <c r="H3006">
        <v>217</v>
      </c>
      <c r="I3006" t="str">
        <f>TRIM(shipments[[#This Row],[Geography]])</f>
        <v>New Zealand</v>
      </c>
      <c r="J3006">
        <f>shipments[[#This Row],[Boxes]]*_xlfn.XLOOKUP(shipments[[#This Row],[Product]],products[Product], products[Cost per box])</f>
        <v>1028.5800000000002</v>
      </c>
    </row>
    <row r="3007" spans="3:10" x14ac:dyDescent="0.3">
      <c r="C3007" t="s">
        <v>68</v>
      </c>
      <c r="D3007" t="s">
        <v>98</v>
      </c>
      <c r="E3007" t="s">
        <v>23</v>
      </c>
      <c r="F3007" s="7">
        <v>44676</v>
      </c>
      <c r="G3007" s="4">
        <v>2086</v>
      </c>
      <c r="H3007">
        <v>646</v>
      </c>
      <c r="I3007" t="str">
        <f>TRIM(shipments[[#This Row],[Geography]])</f>
        <v>UK</v>
      </c>
      <c r="J3007">
        <f>shipments[[#This Row],[Boxes]]*_xlfn.XLOOKUP(shipments[[#This Row],[Product]],products[Product], products[Cost per box])</f>
        <v>3062.04</v>
      </c>
    </row>
    <row r="3008" spans="3:10" x14ac:dyDescent="0.3">
      <c r="C3008" t="s">
        <v>70</v>
      </c>
      <c r="D3008" t="s">
        <v>34</v>
      </c>
      <c r="E3008" t="s">
        <v>31</v>
      </c>
      <c r="F3008" s="7">
        <v>45121</v>
      </c>
      <c r="G3008" s="4">
        <v>16380</v>
      </c>
      <c r="H3008">
        <v>109</v>
      </c>
      <c r="I3008" t="str">
        <f>TRIM(shipments[[#This Row],[Geography]])</f>
        <v>India</v>
      </c>
      <c r="J3008">
        <f>shipments[[#This Row],[Boxes]]*_xlfn.XLOOKUP(shipments[[#This Row],[Product]],products[Product], products[Cost per box])</f>
        <v>300.83999999999997</v>
      </c>
    </row>
    <row r="3009" spans="3:10" x14ac:dyDescent="0.3">
      <c r="C3009" t="s">
        <v>91</v>
      </c>
      <c r="D3009" t="s">
        <v>39</v>
      </c>
      <c r="E3009" t="s">
        <v>20</v>
      </c>
      <c r="F3009" s="7">
        <v>45049</v>
      </c>
      <c r="G3009" s="4">
        <v>12229</v>
      </c>
      <c r="H3009">
        <v>1747</v>
      </c>
      <c r="I3009" t="str">
        <f>TRIM(shipments[[#This Row],[Geography]])</f>
        <v>UK</v>
      </c>
      <c r="J3009">
        <f>shipments[[#This Row],[Boxes]]*_xlfn.XLOOKUP(shipments[[#This Row],[Product]],products[Product], products[Cost per box])</f>
        <v>6428.96</v>
      </c>
    </row>
    <row r="3010" spans="3:10" x14ac:dyDescent="0.3">
      <c r="C3010" t="s">
        <v>74</v>
      </c>
      <c r="D3010" t="s">
        <v>36</v>
      </c>
      <c r="E3010" t="s">
        <v>28</v>
      </c>
      <c r="F3010" s="7">
        <v>45048</v>
      </c>
      <c r="G3010" s="4">
        <v>12712</v>
      </c>
      <c r="H3010">
        <v>489</v>
      </c>
      <c r="I3010" t="str">
        <f>TRIM(shipments[[#This Row],[Geography]])</f>
        <v>Canada</v>
      </c>
      <c r="J3010">
        <f>shipments[[#This Row],[Boxes]]*_xlfn.XLOOKUP(shipments[[#This Row],[Product]],products[Product], products[Cost per box])</f>
        <v>4122.2699999999995</v>
      </c>
    </row>
    <row r="3011" spans="3:10" x14ac:dyDescent="0.3">
      <c r="C3011" t="s">
        <v>69</v>
      </c>
      <c r="D3011" t="s">
        <v>39</v>
      </c>
      <c r="E3011" t="s">
        <v>19</v>
      </c>
      <c r="F3011" s="7">
        <v>44868</v>
      </c>
      <c r="G3011" s="4">
        <v>3486</v>
      </c>
      <c r="H3011">
        <v>1090</v>
      </c>
      <c r="I3011" t="str">
        <f>TRIM(shipments[[#This Row],[Geography]])</f>
        <v>UK</v>
      </c>
      <c r="J3011">
        <f>shipments[[#This Row],[Boxes]]*_xlfn.XLOOKUP(shipments[[#This Row],[Product]],products[Product], products[Cost per box])</f>
        <v>8425.7000000000007</v>
      </c>
    </row>
    <row r="3012" spans="3:10" x14ac:dyDescent="0.3">
      <c r="C3012" t="s">
        <v>73</v>
      </c>
      <c r="D3012" t="s">
        <v>35</v>
      </c>
      <c r="E3012" t="s">
        <v>31</v>
      </c>
      <c r="F3012" s="7">
        <v>45020</v>
      </c>
      <c r="G3012" s="4">
        <v>2842</v>
      </c>
      <c r="H3012">
        <v>560</v>
      </c>
      <c r="I3012" t="str">
        <f>TRIM(shipments[[#This Row],[Geography]])</f>
        <v>USA</v>
      </c>
      <c r="J3012">
        <f>shipments[[#This Row],[Boxes]]*_xlfn.XLOOKUP(shipments[[#This Row],[Product]],products[Product], products[Cost per box])</f>
        <v>1545.6</v>
      </c>
    </row>
    <row r="3013" spans="3:10" x14ac:dyDescent="0.3">
      <c r="C3013" t="s">
        <v>93</v>
      </c>
      <c r="D3013" t="s">
        <v>36</v>
      </c>
      <c r="E3013" t="s">
        <v>14</v>
      </c>
      <c r="F3013" s="7">
        <v>45075</v>
      </c>
      <c r="G3013" s="4">
        <v>434</v>
      </c>
      <c r="H3013">
        <v>215</v>
      </c>
      <c r="I3013" t="str">
        <f>TRIM(shipments[[#This Row],[Geography]])</f>
        <v>Canada</v>
      </c>
      <c r="J3013">
        <f>shipments[[#This Row],[Boxes]]*_xlfn.XLOOKUP(shipments[[#This Row],[Product]],products[Product], products[Cost per box])</f>
        <v>1608.2</v>
      </c>
    </row>
    <row r="3014" spans="3:10" x14ac:dyDescent="0.3">
      <c r="C3014" t="s">
        <v>74</v>
      </c>
      <c r="D3014" t="s">
        <v>38</v>
      </c>
      <c r="E3014" t="s">
        <v>29</v>
      </c>
      <c r="F3014" s="7">
        <v>44919</v>
      </c>
      <c r="G3014" s="4">
        <v>2212</v>
      </c>
      <c r="H3014">
        <v>203</v>
      </c>
      <c r="I3014" t="str">
        <f>TRIM(shipments[[#This Row],[Geography]])</f>
        <v>Australia</v>
      </c>
      <c r="J3014">
        <f>shipments[[#This Row],[Boxes]]*_xlfn.XLOOKUP(shipments[[#This Row],[Product]],products[Product], products[Cost per box])</f>
        <v>1380.3999999999999</v>
      </c>
    </row>
    <row r="3015" spans="3:10" x14ac:dyDescent="0.3">
      <c r="C3015" t="s">
        <v>71</v>
      </c>
      <c r="D3015" t="s">
        <v>107</v>
      </c>
      <c r="E3015" t="s">
        <v>33</v>
      </c>
      <c r="F3015" s="7">
        <v>44915</v>
      </c>
      <c r="G3015" s="4">
        <v>4354</v>
      </c>
      <c r="H3015">
        <v>236</v>
      </c>
      <c r="I3015" t="str">
        <f>TRIM(shipments[[#This Row],[Geography]])</f>
        <v>UK</v>
      </c>
      <c r="J3015">
        <f>shipments[[#This Row],[Boxes]]*_xlfn.XLOOKUP(shipments[[#This Row],[Product]],products[Product], products[Cost per box])</f>
        <v>625.4</v>
      </c>
    </row>
    <row r="3016" spans="3:10" x14ac:dyDescent="0.3">
      <c r="C3016" t="s">
        <v>66</v>
      </c>
      <c r="D3016" t="s">
        <v>35</v>
      </c>
      <c r="E3016" t="s">
        <v>30</v>
      </c>
      <c r="F3016" s="7">
        <v>45077</v>
      </c>
      <c r="G3016" s="4">
        <v>7812</v>
      </c>
      <c r="H3016">
        <v>460</v>
      </c>
      <c r="I3016" t="str">
        <f>TRIM(shipments[[#This Row],[Geography]])</f>
        <v>USA</v>
      </c>
      <c r="J3016">
        <f>shipments[[#This Row],[Boxes]]*_xlfn.XLOOKUP(shipments[[#This Row],[Product]],products[Product], products[Cost per box])</f>
        <v>2318.4</v>
      </c>
    </row>
    <row r="3017" spans="3:10" x14ac:dyDescent="0.3">
      <c r="C3017" t="s">
        <v>10</v>
      </c>
      <c r="D3017" t="s">
        <v>36</v>
      </c>
      <c r="E3017" t="s">
        <v>30</v>
      </c>
      <c r="F3017" s="7">
        <v>45019</v>
      </c>
      <c r="G3017" s="4">
        <v>2387</v>
      </c>
      <c r="H3017">
        <v>609</v>
      </c>
      <c r="I3017" t="str">
        <f>TRIM(shipments[[#This Row],[Geography]])</f>
        <v>Canada</v>
      </c>
      <c r="J3017">
        <f>shipments[[#This Row],[Boxes]]*_xlfn.XLOOKUP(shipments[[#This Row],[Product]],products[Product], products[Cost per box])</f>
        <v>3069.36</v>
      </c>
    </row>
    <row r="3018" spans="3:10" x14ac:dyDescent="0.3">
      <c r="C3018" t="s">
        <v>8</v>
      </c>
      <c r="D3018" t="s">
        <v>34</v>
      </c>
      <c r="E3018" t="s">
        <v>26</v>
      </c>
      <c r="F3018" s="7">
        <v>45002</v>
      </c>
      <c r="G3018" s="4">
        <v>3262</v>
      </c>
      <c r="H3018">
        <v>115</v>
      </c>
      <c r="I3018" t="str">
        <f>TRIM(shipments[[#This Row],[Geography]])</f>
        <v>India</v>
      </c>
      <c r="J3018">
        <f>shipments[[#This Row],[Boxes]]*_xlfn.XLOOKUP(shipments[[#This Row],[Product]],products[Product], products[Cost per box])</f>
        <v>1427.15</v>
      </c>
    </row>
    <row r="3019" spans="3:10" x14ac:dyDescent="0.3">
      <c r="C3019" t="s">
        <v>9</v>
      </c>
      <c r="D3019" t="s">
        <v>110</v>
      </c>
      <c r="E3019" t="s">
        <v>29</v>
      </c>
      <c r="F3019" s="7">
        <v>44680</v>
      </c>
      <c r="G3019" s="4">
        <v>5383</v>
      </c>
      <c r="H3019">
        <v>265</v>
      </c>
      <c r="I3019" t="str">
        <f>TRIM(shipments[[#This Row],[Geography]])</f>
        <v>UK</v>
      </c>
      <c r="J3019">
        <f>shipments[[#This Row],[Boxes]]*_xlfn.XLOOKUP(shipments[[#This Row],[Product]],products[Product], products[Cost per box])</f>
        <v>1802</v>
      </c>
    </row>
    <row r="3020" spans="3:10" x14ac:dyDescent="0.3">
      <c r="C3020" t="s">
        <v>92</v>
      </c>
      <c r="D3020" t="s">
        <v>38</v>
      </c>
      <c r="E3020" t="s">
        <v>25</v>
      </c>
      <c r="F3020" s="7">
        <v>45036</v>
      </c>
      <c r="G3020" s="4">
        <v>4039</v>
      </c>
      <c r="H3020">
        <v>385</v>
      </c>
      <c r="I3020" t="str">
        <f>TRIM(shipments[[#This Row],[Geography]])</f>
        <v>Australia</v>
      </c>
      <c r="J3020">
        <f>shipments[[#This Row],[Boxes]]*_xlfn.XLOOKUP(shipments[[#This Row],[Product]],products[Product], products[Cost per box])</f>
        <v>2475.5499999999997</v>
      </c>
    </row>
    <row r="3021" spans="3:10" x14ac:dyDescent="0.3">
      <c r="C3021" t="s">
        <v>8</v>
      </c>
      <c r="D3021" t="s">
        <v>34</v>
      </c>
      <c r="E3021" t="s">
        <v>25</v>
      </c>
      <c r="F3021" s="7">
        <v>44937</v>
      </c>
      <c r="G3021" s="4">
        <v>6496</v>
      </c>
      <c r="H3021">
        <v>124</v>
      </c>
      <c r="I3021" t="str">
        <f>TRIM(shipments[[#This Row],[Geography]])</f>
        <v>India</v>
      </c>
      <c r="J3021">
        <f>shipments[[#This Row],[Boxes]]*_xlfn.XLOOKUP(shipments[[#This Row],[Product]],products[Product], products[Cost per box])</f>
        <v>797.31999999999994</v>
      </c>
    </row>
    <row r="3022" spans="3:10" x14ac:dyDescent="0.3">
      <c r="C3022" t="s">
        <v>64</v>
      </c>
      <c r="D3022" t="s">
        <v>38</v>
      </c>
      <c r="E3022" t="s">
        <v>30</v>
      </c>
      <c r="F3022" s="7">
        <v>45113</v>
      </c>
      <c r="G3022" s="4">
        <v>7042</v>
      </c>
      <c r="H3022">
        <v>415</v>
      </c>
      <c r="I3022" t="str">
        <f>TRIM(shipments[[#This Row],[Geography]])</f>
        <v>Australia</v>
      </c>
      <c r="J3022">
        <f>shipments[[#This Row],[Boxes]]*_xlfn.XLOOKUP(shipments[[#This Row],[Product]],products[Product], products[Cost per box])</f>
        <v>2091.6</v>
      </c>
    </row>
    <row r="3023" spans="3:10" x14ac:dyDescent="0.3">
      <c r="C3023" t="s">
        <v>75</v>
      </c>
      <c r="D3023" t="s">
        <v>35</v>
      </c>
      <c r="E3023" t="s">
        <v>24</v>
      </c>
      <c r="F3023" s="7">
        <v>45056</v>
      </c>
      <c r="G3023" s="4">
        <v>1127</v>
      </c>
      <c r="H3023">
        <v>44</v>
      </c>
      <c r="I3023" t="str">
        <f>TRIM(shipments[[#This Row],[Geography]])</f>
        <v>USA</v>
      </c>
      <c r="J3023">
        <f>shipments[[#This Row],[Boxes]]*_xlfn.XLOOKUP(shipments[[#This Row],[Product]],products[Product], products[Cost per box])</f>
        <v>462.44</v>
      </c>
    </row>
    <row r="3024" spans="3:10" x14ac:dyDescent="0.3">
      <c r="C3024" t="s">
        <v>10</v>
      </c>
      <c r="D3024" t="s">
        <v>115</v>
      </c>
      <c r="E3024" t="s">
        <v>19</v>
      </c>
      <c r="F3024" s="7">
        <v>44742</v>
      </c>
      <c r="G3024" s="4">
        <v>5250</v>
      </c>
      <c r="H3024">
        <v>261</v>
      </c>
      <c r="I3024" t="str">
        <f>TRIM(shipments[[#This Row],[Geography]])</f>
        <v>Australia</v>
      </c>
      <c r="J3024">
        <f>shipments[[#This Row],[Boxes]]*_xlfn.XLOOKUP(shipments[[#This Row],[Product]],products[Product], products[Cost per box])</f>
        <v>2017.5300000000002</v>
      </c>
    </row>
    <row r="3025" spans="3:10" x14ac:dyDescent="0.3">
      <c r="C3025" t="s">
        <v>66</v>
      </c>
      <c r="D3025" t="s">
        <v>39</v>
      </c>
      <c r="E3025" t="s">
        <v>23</v>
      </c>
      <c r="F3025" s="7">
        <v>44747</v>
      </c>
      <c r="G3025" s="4">
        <v>2898</v>
      </c>
      <c r="H3025">
        <v>483</v>
      </c>
      <c r="I3025" t="str">
        <f>TRIM(shipments[[#This Row],[Geography]])</f>
        <v>UK</v>
      </c>
      <c r="J3025">
        <f>shipments[[#This Row],[Boxes]]*_xlfn.XLOOKUP(shipments[[#This Row],[Product]],products[Product], products[Cost per box])</f>
        <v>2289.42</v>
      </c>
    </row>
    <row r="3026" spans="3:10" x14ac:dyDescent="0.3">
      <c r="C3026" t="s">
        <v>74</v>
      </c>
      <c r="D3026" t="s">
        <v>110</v>
      </c>
      <c r="E3026" t="s">
        <v>25</v>
      </c>
      <c r="F3026" s="7">
        <v>44756</v>
      </c>
      <c r="G3026" s="4">
        <v>6615</v>
      </c>
      <c r="H3026">
        <v>132</v>
      </c>
      <c r="I3026" t="str">
        <f>TRIM(shipments[[#This Row],[Geography]])</f>
        <v>UK</v>
      </c>
      <c r="J3026">
        <f>shipments[[#This Row],[Boxes]]*_xlfn.XLOOKUP(shipments[[#This Row],[Product]],products[Product], products[Cost per box])</f>
        <v>848.76</v>
      </c>
    </row>
    <row r="3027" spans="3:10" x14ac:dyDescent="0.3">
      <c r="C3027" t="s">
        <v>91</v>
      </c>
      <c r="D3027" t="s">
        <v>101</v>
      </c>
      <c r="E3027" t="s">
        <v>31</v>
      </c>
      <c r="F3027" s="7">
        <v>44742</v>
      </c>
      <c r="G3027" s="4">
        <v>2387</v>
      </c>
      <c r="H3027">
        <v>41</v>
      </c>
      <c r="I3027" t="str">
        <f>TRIM(shipments[[#This Row],[Geography]])</f>
        <v>USA</v>
      </c>
      <c r="J3027">
        <f>shipments[[#This Row],[Boxes]]*_xlfn.XLOOKUP(shipments[[#This Row],[Product]],products[Product], products[Cost per box])</f>
        <v>113.16</v>
      </c>
    </row>
    <row r="3028" spans="3:10" x14ac:dyDescent="0.3">
      <c r="C3028" t="s">
        <v>8</v>
      </c>
      <c r="D3028" t="s">
        <v>37</v>
      </c>
      <c r="E3028" t="s">
        <v>23</v>
      </c>
      <c r="F3028" s="7">
        <v>45048</v>
      </c>
      <c r="G3028" s="4">
        <v>7581</v>
      </c>
      <c r="H3028">
        <v>253</v>
      </c>
      <c r="I3028" t="str">
        <f>TRIM(shipments[[#This Row],[Geography]])</f>
        <v>New Zealand</v>
      </c>
      <c r="J3028">
        <f>shipments[[#This Row],[Boxes]]*_xlfn.XLOOKUP(shipments[[#This Row],[Product]],products[Product], products[Cost per box])</f>
        <v>1199.22</v>
      </c>
    </row>
    <row r="3029" spans="3:10" x14ac:dyDescent="0.3">
      <c r="C3029" t="s">
        <v>73</v>
      </c>
      <c r="D3029" t="s">
        <v>109</v>
      </c>
      <c r="E3029" t="s">
        <v>25</v>
      </c>
      <c r="F3029" s="7">
        <v>44864</v>
      </c>
      <c r="G3029" s="4">
        <v>4697</v>
      </c>
      <c r="H3029">
        <v>84</v>
      </c>
      <c r="I3029" t="str">
        <f>TRIM(shipments[[#This Row],[Geography]])</f>
        <v>India</v>
      </c>
      <c r="J3029">
        <f>shipments[[#This Row],[Boxes]]*_xlfn.XLOOKUP(shipments[[#This Row],[Product]],products[Product], products[Cost per box])</f>
        <v>540.12</v>
      </c>
    </row>
    <row r="3030" spans="3:10" x14ac:dyDescent="0.3">
      <c r="C3030" t="s">
        <v>2</v>
      </c>
      <c r="D3030" t="s">
        <v>37</v>
      </c>
      <c r="E3030" t="s">
        <v>16</v>
      </c>
      <c r="F3030" s="7">
        <v>44980</v>
      </c>
      <c r="G3030" s="4">
        <v>721</v>
      </c>
      <c r="H3030">
        <v>1069</v>
      </c>
      <c r="I3030" t="str">
        <f>TRIM(shipments[[#This Row],[Geography]])</f>
        <v>New Zealand</v>
      </c>
      <c r="J3030">
        <f>shipments[[#This Row],[Boxes]]*_xlfn.XLOOKUP(shipments[[#This Row],[Product]],products[Product], products[Cost per box])</f>
        <v>6114.6799999999994</v>
      </c>
    </row>
    <row r="3031" spans="3:10" x14ac:dyDescent="0.3">
      <c r="C3031" t="s">
        <v>93</v>
      </c>
      <c r="D3031" t="s">
        <v>37</v>
      </c>
      <c r="E3031" t="s">
        <v>23</v>
      </c>
      <c r="F3031" s="7">
        <v>44930</v>
      </c>
      <c r="G3031" s="4">
        <v>1407</v>
      </c>
      <c r="H3031">
        <v>59</v>
      </c>
      <c r="I3031" t="str">
        <f>TRIM(shipments[[#This Row],[Geography]])</f>
        <v>New Zealand</v>
      </c>
      <c r="J3031">
        <f>shipments[[#This Row],[Boxes]]*_xlfn.XLOOKUP(shipments[[#This Row],[Product]],products[Product], products[Cost per box])</f>
        <v>279.66000000000003</v>
      </c>
    </row>
    <row r="3032" spans="3:10" x14ac:dyDescent="0.3">
      <c r="C3032" t="s">
        <v>2</v>
      </c>
      <c r="D3032" t="s">
        <v>99</v>
      </c>
      <c r="E3032" t="s">
        <v>31</v>
      </c>
      <c r="F3032" s="7">
        <v>44819</v>
      </c>
      <c r="G3032" s="4">
        <v>5082</v>
      </c>
      <c r="H3032">
        <v>398</v>
      </c>
      <c r="I3032" t="str">
        <f>TRIM(shipments[[#This Row],[Geography]])</f>
        <v>India</v>
      </c>
      <c r="J3032">
        <f>shipments[[#This Row],[Boxes]]*_xlfn.XLOOKUP(shipments[[#This Row],[Product]],products[Product], products[Cost per box])</f>
        <v>1098.48</v>
      </c>
    </row>
    <row r="3033" spans="3:10" x14ac:dyDescent="0.3">
      <c r="C3033" t="s">
        <v>10</v>
      </c>
      <c r="D3033" t="s">
        <v>109</v>
      </c>
      <c r="E3033" t="s">
        <v>25</v>
      </c>
      <c r="F3033" s="7">
        <v>44875</v>
      </c>
      <c r="G3033" s="4">
        <v>1470</v>
      </c>
      <c r="H3033">
        <v>87</v>
      </c>
      <c r="I3033" t="str">
        <f>TRIM(shipments[[#This Row],[Geography]])</f>
        <v>India</v>
      </c>
      <c r="J3033">
        <f>shipments[[#This Row],[Boxes]]*_xlfn.XLOOKUP(shipments[[#This Row],[Product]],products[Product], products[Cost per box])</f>
        <v>559.41</v>
      </c>
    </row>
    <row r="3034" spans="3:10" x14ac:dyDescent="0.3">
      <c r="C3034" t="s">
        <v>8</v>
      </c>
      <c r="D3034" t="s">
        <v>107</v>
      </c>
      <c r="E3034" t="s">
        <v>31</v>
      </c>
      <c r="F3034" s="7">
        <v>44754</v>
      </c>
      <c r="G3034" s="4">
        <v>1358</v>
      </c>
      <c r="H3034">
        <v>343</v>
      </c>
      <c r="I3034" t="str">
        <f>TRIM(shipments[[#This Row],[Geography]])</f>
        <v>UK</v>
      </c>
      <c r="J3034">
        <f>shipments[[#This Row],[Boxes]]*_xlfn.XLOOKUP(shipments[[#This Row],[Product]],products[Product], products[Cost per box])</f>
        <v>946.68</v>
      </c>
    </row>
    <row r="3035" spans="3:10" x14ac:dyDescent="0.3">
      <c r="C3035" t="s">
        <v>8</v>
      </c>
      <c r="D3035" t="s">
        <v>39</v>
      </c>
      <c r="E3035" t="s">
        <v>23</v>
      </c>
      <c r="F3035" s="7">
        <v>44821</v>
      </c>
      <c r="G3035" s="4">
        <v>329</v>
      </c>
      <c r="H3035">
        <v>37</v>
      </c>
      <c r="I3035" t="str">
        <f>TRIM(shipments[[#This Row],[Geography]])</f>
        <v>UK</v>
      </c>
      <c r="J3035">
        <f>shipments[[#This Row],[Boxes]]*_xlfn.XLOOKUP(shipments[[#This Row],[Product]],products[Product], products[Cost per box])</f>
        <v>175.38</v>
      </c>
    </row>
    <row r="3036" spans="3:10" x14ac:dyDescent="0.3">
      <c r="C3036" t="s">
        <v>66</v>
      </c>
      <c r="D3036" t="s">
        <v>38</v>
      </c>
      <c r="E3036" t="s">
        <v>15</v>
      </c>
      <c r="F3036" s="7">
        <v>45014</v>
      </c>
      <c r="G3036" s="4">
        <v>161</v>
      </c>
      <c r="H3036">
        <v>239</v>
      </c>
      <c r="I3036" t="str">
        <f>TRIM(shipments[[#This Row],[Geography]])</f>
        <v>Australia</v>
      </c>
      <c r="J3036">
        <f>shipments[[#This Row],[Boxes]]*_xlfn.XLOOKUP(shipments[[#This Row],[Product]],products[Product], products[Cost per box])</f>
        <v>920.15</v>
      </c>
    </row>
    <row r="3037" spans="3:10" x14ac:dyDescent="0.3">
      <c r="C3037" t="s">
        <v>70</v>
      </c>
      <c r="D3037" t="s">
        <v>34</v>
      </c>
      <c r="E3037" t="s">
        <v>26</v>
      </c>
      <c r="F3037" s="7">
        <v>45030</v>
      </c>
      <c r="G3037" s="4">
        <v>10934</v>
      </c>
      <c r="H3037">
        <v>532</v>
      </c>
      <c r="I3037" t="str">
        <f>TRIM(shipments[[#This Row],[Geography]])</f>
        <v>India</v>
      </c>
      <c r="J3037">
        <f>shipments[[#This Row],[Boxes]]*_xlfn.XLOOKUP(shipments[[#This Row],[Product]],products[Product], products[Cost per box])</f>
        <v>6602.12</v>
      </c>
    </row>
    <row r="3038" spans="3:10" x14ac:dyDescent="0.3">
      <c r="C3038" t="s">
        <v>5</v>
      </c>
      <c r="D3038" t="s">
        <v>38</v>
      </c>
      <c r="E3038" t="s">
        <v>14</v>
      </c>
      <c r="F3038" s="7">
        <v>44799</v>
      </c>
      <c r="G3038" s="4">
        <v>3892</v>
      </c>
      <c r="H3038">
        <v>458</v>
      </c>
      <c r="I3038" t="str">
        <f>TRIM(shipments[[#This Row],[Geography]])</f>
        <v>Australia</v>
      </c>
      <c r="J3038">
        <f>shipments[[#This Row],[Boxes]]*_xlfn.XLOOKUP(shipments[[#This Row],[Product]],products[Product], products[Cost per box])</f>
        <v>3425.84</v>
      </c>
    </row>
    <row r="3039" spans="3:10" x14ac:dyDescent="0.3">
      <c r="C3039" t="s">
        <v>69</v>
      </c>
      <c r="D3039" t="s">
        <v>103</v>
      </c>
      <c r="E3039" t="s">
        <v>28</v>
      </c>
      <c r="F3039" s="7">
        <v>44901</v>
      </c>
      <c r="G3039" s="4">
        <v>2758</v>
      </c>
      <c r="H3039">
        <v>443</v>
      </c>
      <c r="I3039" t="str">
        <f>TRIM(shipments[[#This Row],[Geography]])</f>
        <v>Canada</v>
      </c>
      <c r="J3039">
        <f>shipments[[#This Row],[Boxes]]*_xlfn.XLOOKUP(shipments[[#This Row],[Product]],products[Product], products[Cost per box])</f>
        <v>3734.49</v>
      </c>
    </row>
    <row r="3040" spans="3:10" x14ac:dyDescent="0.3">
      <c r="C3040" t="s">
        <v>64</v>
      </c>
      <c r="D3040" t="s">
        <v>102</v>
      </c>
      <c r="E3040" t="s">
        <v>13</v>
      </c>
      <c r="F3040" s="7">
        <v>44656</v>
      </c>
      <c r="G3040" s="4">
        <v>637</v>
      </c>
      <c r="H3040">
        <v>20</v>
      </c>
      <c r="I3040" t="str">
        <f>TRIM(shipments[[#This Row],[Geography]])</f>
        <v>New Zealand</v>
      </c>
      <c r="J3040">
        <f>shipments[[#This Row],[Boxes]]*_xlfn.XLOOKUP(shipments[[#This Row],[Product]],products[Product], products[Cost per box])</f>
        <v>105.19999999999999</v>
      </c>
    </row>
    <row r="3041" spans="3:10" x14ac:dyDescent="0.3">
      <c r="C3041" t="s">
        <v>10</v>
      </c>
      <c r="D3041" t="s">
        <v>37</v>
      </c>
      <c r="E3041" t="s">
        <v>17</v>
      </c>
      <c r="F3041" s="7">
        <v>45125</v>
      </c>
      <c r="G3041" s="4">
        <v>3724</v>
      </c>
      <c r="H3041">
        <v>490</v>
      </c>
      <c r="I3041" t="str">
        <f>TRIM(shipments[[#This Row],[Geography]])</f>
        <v>New Zealand</v>
      </c>
      <c r="J3041">
        <f>shipments[[#This Row],[Boxes]]*_xlfn.XLOOKUP(shipments[[#This Row],[Product]],products[Product], products[Cost per box])</f>
        <v>3091.8999999999996</v>
      </c>
    </row>
    <row r="3042" spans="3:10" x14ac:dyDescent="0.3">
      <c r="C3042" t="s">
        <v>64</v>
      </c>
      <c r="D3042" t="s">
        <v>34</v>
      </c>
      <c r="E3042" t="s">
        <v>17</v>
      </c>
      <c r="F3042" s="7">
        <v>45051</v>
      </c>
      <c r="G3042" s="4">
        <v>7980</v>
      </c>
      <c r="H3042">
        <v>327</v>
      </c>
      <c r="I3042" t="str">
        <f>TRIM(shipments[[#This Row],[Geography]])</f>
        <v>India</v>
      </c>
      <c r="J3042">
        <f>shipments[[#This Row],[Boxes]]*_xlfn.XLOOKUP(shipments[[#This Row],[Product]],products[Product], products[Cost per box])</f>
        <v>2063.37</v>
      </c>
    </row>
    <row r="3043" spans="3:10" x14ac:dyDescent="0.3">
      <c r="C3043" t="s">
        <v>68</v>
      </c>
      <c r="D3043" t="s">
        <v>39</v>
      </c>
      <c r="E3043" t="s">
        <v>19</v>
      </c>
      <c r="F3043" s="7">
        <v>44652</v>
      </c>
      <c r="G3043" s="4">
        <v>3500</v>
      </c>
      <c r="H3043">
        <v>73</v>
      </c>
      <c r="I3043" t="str">
        <f>TRIM(shipments[[#This Row],[Geography]])</f>
        <v>UK</v>
      </c>
      <c r="J3043">
        <f>shipments[[#This Row],[Boxes]]*_xlfn.XLOOKUP(shipments[[#This Row],[Product]],products[Product], products[Cost per box])</f>
        <v>564.29000000000008</v>
      </c>
    </row>
    <row r="3044" spans="3:10" x14ac:dyDescent="0.3">
      <c r="C3044" t="s">
        <v>3</v>
      </c>
      <c r="D3044" t="s">
        <v>105</v>
      </c>
      <c r="E3044" t="s">
        <v>15</v>
      </c>
      <c r="F3044" s="7">
        <v>44720</v>
      </c>
      <c r="G3044" s="4">
        <v>3038</v>
      </c>
      <c r="H3044">
        <v>1143</v>
      </c>
      <c r="I3044" t="str">
        <f>TRIM(shipments[[#This Row],[Geography]])</f>
        <v>Canada</v>
      </c>
      <c r="J3044">
        <f>shipments[[#This Row],[Boxes]]*_xlfn.XLOOKUP(shipments[[#This Row],[Product]],products[Product], products[Cost per box])</f>
        <v>4400.55</v>
      </c>
    </row>
    <row r="3045" spans="3:10" x14ac:dyDescent="0.3">
      <c r="C3045" t="s">
        <v>10</v>
      </c>
      <c r="D3045" t="s">
        <v>109</v>
      </c>
      <c r="E3045" t="s">
        <v>23</v>
      </c>
      <c r="F3045" s="7">
        <v>44762</v>
      </c>
      <c r="G3045" s="4">
        <v>3913</v>
      </c>
      <c r="H3045">
        <v>8</v>
      </c>
      <c r="I3045" t="str">
        <f>TRIM(shipments[[#This Row],[Geography]])</f>
        <v>India</v>
      </c>
      <c r="J3045">
        <f>shipments[[#This Row],[Boxes]]*_xlfn.XLOOKUP(shipments[[#This Row],[Product]],products[Product], products[Cost per box])</f>
        <v>37.92</v>
      </c>
    </row>
    <row r="3046" spans="3:10" x14ac:dyDescent="0.3">
      <c r="C3046" t="s">
        <v>70</v>
      </c>
      <c r="D3046" t="s">
        <v>108</v>
      </c>
      <c r="E3046" t="s">
        <v>18</v>
      </c>
      <c r="F3046" s="7">
        <v>44889</v>
      </c>
      <c r="G3046" s="4">
        <v>665</v>
      </c>
      <c r="H3046">
        <v>299</v>
      </c>
      <c r="I3046" t="str">
        <f>TRIM(shipments[[#This Row],[Geography]])</f>
        <v>USA</v>
      </c>
      <c r="J3046">
        <f>shipments[[#This Row],[Boxes]]*_xlfn.XLOOKUP(shipments[[#This Row],[Product]],products[Product], products[Cost per box])</f>
        <v>2972.06</v>
      </c>
    </row>
    <row r="3047" spans="3:10" x14ac:dyDescent="0.3">
      <c r="C3047" t="s">
        <v>69</v>
      </c>
      <c r="D3047" t="s">
        <v>109</v>
      </c>
      <c r="E3047" t="s">
        <v>32</v>
      </c>
      <c r="F3047" s="7">
        <v>44835</v>
      </c>
      <c r="G3047" s="4">
        <v>2086</v>
      </c>
      <c r="H3047">
        <v>208</v>
      </c>
      <c r="I3047" t="str">
        <f>TRIM(shipments[[#This Row],[Geography]])</f>
        <v>India</v>
      </c>
      <c r="J3047">
        <f>shipments[[#This Row],[Boxes]]*_xlfn.XLOOKUP(shipments[[#This Row],[Product]],products[Product], products[Cost per box])</f>
        <v>690.56</v>
      </c>
    </row>
    <row r="3048" spans="3:10" x14ac:dyDescent="0.3">
      <c r="C3048" t="s">
        <v>69</v>
      </c>
      <c r="D3048" t="s">
        <v>99</v>
      </c>
      <c r="E3048" t="s">
        <v>14</v>
      </c>
      <c r="F3048" s="7">
        <v>44779</v>
      </c>
      <c r="G3048" s="4">
        <v>2891</v>
      </c>
      <c r="H3048">
        <v>1029</v>
      </c>
      <c r="I3048" t="str">
        <f>TRIM(shipments[[#This Row],[Geography]])</f>
        <v>India</v>
      </c>
      <c r="J3048">
        <f>shipments[[#This Row],[Boxes]]*_xlfn.XLOOKUP(shipments[[#This Row],[Product]],products[Product], products[Cost per box])</f>
        <v>7696.92</v>
      </c>
    </row>
    <row r="3049" spans="3:10" x14ac:dyDescent="0.3">
      <c r="C3049" t="s">
        <v>73</v>
      </c>
      <c r="D3049" t="s">
        <v>106</v>
      </c>
      <c r="E3049" t="s">
        <v>26</v>
      </c>
      <c r="F3049" s="7">
        <v>44924</v>
      </c>
      <c r="G3049" s="4">
        <v>9471</v>
      </c>
      <c r="H3049">
        <v>457</v>
      </c>
      <c r="I3049" t="str">
        <f>TRIM(shipments[[#This Row],[Geography]])</f>
        <v>USA</v>
      </c>
      <c r="J3049">
        <f>shipments[[#This Row],[Boxes]]*_xlfn.XLOOKUP(shipments[[#This Row],[Product]],products[Product], products[Cost per box])</f>
        <v>5671.37</v>
      </c>
    </row>
    <row r="3050" spans="3:10" x14ac:dyDescent="0.3">
      <c r="C3050" t="s">
        <v>8</v>
      </c>
      <c r="D3050" t="s">
        <v>101</v>
      </c>
      <c r="E3050" t="s">
        <v>22</v>
      </c>
      <c r="F3050" s="7">
        <v>44652</v>
      </c>
      <c r="G3050" s="4">
        <v>7924</v>
      </c>
      <c r="H3050">
        <v>143</v>
      </c>
      <c r="I3050" t="str">
        <f>TRIM(shipments[[#This Row],[Geography]])</f>
        <v>USA</v>
      </c>
      <c r="J3050">
        <f>shipments[[#This Row],[Boxes]]*_xlfn.XLOOKUP(shipments[[#This Row],[Product]],products[Product], products[Cost per box])</f>
        <v>1462.89</v>
      </c>
    </row>
    <row r="3051" spans="3:10" x14ac:dyDescent="0.3">
      <c r="C3051" t="s">
        <v>69</v>
      </c>
      <c r="D3051" t="s">
        <v>37</v>
      </c>
      <c r="E3051" t="s">
        <v>25</v>
      </c>
      <c r="F3051" s="7">
        <v>44932</v>
      </c>
      <c r="G3051" s="4">
        <v>6860</v>
      </c>
      <c r="H3051">
        <v>679</v>
      </c>
      <c r="I3051" t="str">
        <f>TRIM(shipments[[#This Row],[Geography]])</f>
        <v>New Zealand</v>
      </c>
      <c r="J3051">
        <f>shipments[[#This Row],[Boxes]]*_xlfn.XLOOKUP(shipments[[#This Row],[Product]],products[Product], products[Cost per box])</f>
        <v>4365.97</v>
      </c>
    </row>
    <row r="3052" spans="3:10" x14ac:dyDescent="0.3">
      <c r="C3052" t="s">
        <v>2</v>
      </c>
      <c r="D3052" t="s">
        <v>39</v>
      </c>
      <c r="E3052" t="s">
        <v>14</v>
      </c>
      <c r="F3052" s="7">
        <v>44977</v>
      </c>
      <c r="G3052" s="4">
        <v>14679</v>
      </c>
      <c r="H3052">
        <v>33</v>
      </c>
      <c r="I3052" t="str">
        <f>TRIM(shipments[[#This Row],[Geography]])</f>
        <v>UK</v>
      </c>
      <c r="J3052">
        <f>shipments[[#This Row],[Boxes]]*_xlfn.XLOOKUP(shipments[[#This Row],[Product]],products[Product], products[Cost per box])</f>
        <v>246.84</v>
      </c>
    </row>
    <row r="3053" spans="3:10" x14ac:dyDescent="0.3">
      <c r="C3053" t="s">
        <v>74</v>
      </c>
      <c r="D3053" t="s">
        <v>105</v>
      </c>
      <c r="E3053" t="s">
        <v>33</v>
      </c>
      <c r="F3053" s="7">
        <v>44800</v>
      </c>
      <c r="G3053" s="4">
        <v>287</v>
      </c>
      <c r="H3053">
        <v>620</v>
      </c>
      <c r="I3053" t="str">
        <f>TRIM(shipments[[#This Row],[Geography]])</f>
        <v>Canada</v>
      </c>
      <c r="J3053">
        <f>shipments[[#This Row],[Boxes]]*_xlfn.XLOOKUP(shipments[[#This Row],[Product]],products[Product], products[Cost per box])</f>
        <v>1643</v>
      </c>
    </row>
    <row r="3054" spans="3:10" x14ac:dyDescent="0.3">
      <c r="C3054" t="s">
        <v>66</v>
      </c>
      <c r="D3054" t="s">
        <v>98</v>
      </c>
      <c r="E3054" t="s">
        <v>32</v>
      </c>
      <c r="F3054" s="7">
        <v>44659</v>
      </c>
      <c r="G3054" s="4">
        <v>532</v>
      </c>
      <c r="H3054">
        <v>522</v>
      </c>
      <c r="I3054" t="str">
        <f>TRIM(shipments[[#This Row],[Geography]])</f>
        <v>UK</v>
      </c>
      <c r="J3054">
        <f>shipments[[#This Row],[Boxes]]*_xlfn.XLOOKUP(shipments[[#This Row],[Product]],products[Product], products[Cost per box])</f>
        <v>1733.04</v>
      </c>
    </row>
    <row r="3055" spans="3:10" x14ac:dyDescent="0.3">
      <c r="C3055" t="s">
        <v>9</v>
      </c>
      <c r="D3055" t="s">
        <v>34</v>
      </c>
      <c r="E3055" t="s">
        <v>33</v>
      </c>
      <c r="F3055" s="7">
        <v>45014</v>
      </c>
      <c r="G3055" s="4">
        <v>7392</v>
      </c>
      <c r="H3055">
        <v>308</v>
      </c>
      <c r="I3055" t="str">
        <f>TRIM(shipments[[#This Row],[Geography]])</f>
        <v>India</v>
      </c>
      <c r="J3055">
        <f>shipments[[#This Row],[Boxes]]*_xlfn.XLOOKUP(shipments[[#This Row],[Product]],products[Product], products[Cost per box])</f>
        <v>816.19999999999993</v>
      </c>
    </row>
    <row r="3056" spans="3:10" x14ac:dyDescent="0.3">
      <c r="C3056" t="s">
        <v>8</v>
      </c>
      <c r="D3056" t="s">
        <v>34</v>
      </c>
      <c r="E3056" t="s">
        <v>25</v>
      </c>
      <c r="F3056" s="7">
        <v>45085</v>
      </c>
      <c r="G3056" s="4">
        <v>938</v>
      </c>
      <c r="H3056">
        <v>368</v>
      </c>
      <c r="I3056" t="str">
        <f>TRIM(shipments[[#This Row],[Geography]])</f>
        <v>India</v>
      </c>
      <c r="J3056">
        <f>shipments[[#This Row],[Boxes]]*_xlfn.XLOOKUP(shipments[[#This Row],[Product]],products[Product], products[Cost per box])</f>
        <v>2366.2399999999998</v>
      </c>
    </row>
    <row r="3057" spans="3:10" x14ac:dyDescent="0.3">
      <c r="C3057" t="s">
        <v>64</v>
      </c>
      <c r="D3057" t="s">
        <v>102</v>
      </c>
      <c r="E3057" t="s">
        <v>18</v>
      </c>
      <c r="F3057" s="7">
        <v>44705</v>
      </c>
      <c r="G3057" s="4">
        <v>3122</v>
      </c>
      <c r="H3057">
        <v>550</v>
      </c>
      <c r="I3057" t="str">
        <f>TRIM(shipments[[#This Row],[Geography]])</f>
        <v>New Zealand</v>
      </c>
      <c r="J3057">
        <f>shipments[[#This Row],[Boxes]]*_xlfn.XLOOKUP(shipments[[#This Row],[Product]],products[Product], products[Cost per box])</f>
        <v>5467</v>
      </c>
    </row>
    <row r="3058" spans="3:10" x14ac:dyDescent="0.3">
      <c r="C3058" t="s">
        <v>72</v>
      </c>
      <c r="D3058" t="s">
        <v>105</v>
      </c>
      <c r="E3058" t="s">
        <v>29</v>
      </c>
      <c r="F3058" s="7">
        <v>44883</v>
      </c>
      <c r="G3058" s="4">
        <v>2212</v>
      </c>
      <c r="H3058">
        <v>93</v>
      </c>
      <c r="I3058" t="str">
        <f>TRIM(shipments[[#This Row],[Geography]])</f>
        <v>Canada</v>
      </c>
      <c r="J3058">
        <f>shipments[[#This Row],[Boxes]]*_xlfn.XLOOKUP(shipments[[#This Row],[Product]],products[Product], products[Cost per box])</f>
        <v>632.4</v>
      </c>
    </row>
    <row r="3059" spans="3:10" x14ac:dyDescent="0.3">
      <c r="C3059" t="s">
        <v>72</v>
      </c>
      <c r="D3059" t="s">
        <v>39</v>
      </c>
      <c r="E3059" t="s">
        <v>17</v>
      </c>
      <c r="F3059" s="7">
        <v>45155</v>
      </c>
      <c r="G3059" s="4">
        <v>3255</v>
      </c>
      <c r="H3059">
        <v>122</v>
      </c>
      <c r="I3059" t="str">
        <f>TRIM(shipments[[#This Row],[Geography]])</f>
        <v>UK</v>
      </c>
      <c r="J3059">
        <f>shipments[[#This Row],[Boxes]]*_xlfn.XLOOKUP(shipments[[#This Row],[Product]],products[Product], products[Cost per box])</f>
        <v>769.81999999999994</v>
      </c>
    </row>
    <row r="3060" spans="3:10" x14ac:dyDescent="0.3">
      <c r="C3060" t="s">
        <v>66</v>
      </c>
      <c r="D3060" t="s">
        <v>114</v>
      </c>
      <c r="E3060" t="s">
        <v>24</v>
      </c>
      <c r="F3060" s="7">
        <v>44729</v>
      </c>
      <c r="G3060" s="4">
        <v>5075</v>
      </c>
      <c r="H3060">
        <v>314</v>
      </c>
      <c r="I3060" t="str">
        <f>TRIM(shipments[[#This Row],[Geography]])</f>
        <v>Canada</v>
      </c>
      <c r="J3060">
        <f>shipments[[#This Row],[Boxes]]*_xlfn.XLOOKUP(shipments[[#This Row],[Product]],products[Product], products[Cost per box])</f>
        <v>3300.14</v>
      </c>
    </row>
    <row r="3061" spans="3:10" x14ac:dyDescent="0.3">
      <c r="C3061" t="s">
        <v>66</v>
      </c>
      <c r="D3061" t="s">
        <v>35</v>
      </c>
      <c r="E3061" t="s">
        <v>25</v>
      </c>
      <c r="F3061" s="7">
        <v>45037</v>
      </c>
      <c r="G3061" s="4">
        <v>9023</v>
      </c>
      <c r="H3061">
        <v>356</v>
      </c>
      <c r="I3061" t="str">
        <f>TRIM(shipments[[#This Row],[Geography]])</f>
        <v>USA</v>
      </c>
      <c r="J3061">
        <f>shipments[[#This Row],[Boxes]]*_xlfn.XLOOKUP(shipments[[#This Row],[Product]],products[Product], products[Cost per box])</f>
        <v>2289.08</v>
      </c>
    </row>
    <row r="3062" spans="3:10" x14ac:dyDescent="0.3">
      <c r="C3062" t="s">
        <v>68</v>
      </c>
      <c r="D3062" t="s">
        <v>109</v>
      </c>
      <c r="E3062" t="s">
        <v>29</v>
      </c>
      <c r="F3062" s="7">
        <v>44815</v>
      </c>
      <c r="G3062" s="4">
        <v>3472</v>
      </c>
      <c r="H3062">
        <v>719</v>
      </c>
      <c r="I3062" t="str">
        <f>TRIM(shipments[[#This Row],[Geography]])</f>
        <v>India</v>
      </c>
      <c r="J3062">
        <f>shipments[[#This Row],[Boxes]]*_xlfn.XLOOKUP(shipments[[#This Row],[Product]],products[Product], products[Cost per box])</f>
        <v>4889.2</v>
      </c>
    </row>
    <row r="3063" spans="3:10" x14ac:dyDescent="0.3">
      <c r="C3063" t="s">
        <v>69</v>
      </c>
      <c r="D3063" t="s">
        <v>36</v>
      </c>
      <c r="E3063" t="s">
        <v>13</v>
      </c>
      <c r="F3063" s="7">
        <v>44919</v>
      </c>
      <c r="G3063" s="4">
        <v>1428</v>
      </c>
      <c r="H3063">
        <v>121</v>
      </c>
      <c r="I3063" t="str">
        <f>TRIM(shipments[[#This Row],[Geography]])</f>
        <v>Canada</v>
      </c>
      <c r="J3063">
        <f>shipments[[#This Row],[Boxes]]*_xlfn.XLOOKUP(shipments[[#This Row],[Product]],products[Product], products[Cost per box])</f>
        <v>636.45999999999992</v>
      </c>
    </row>
    <row r="3064" spans="3:10" x14ac:dyDescent="0.3">
      <c r="C3064" t="s">
        <v>66</v>
      </c>
      <c r="D3064" t="s">
        <v>36</v>
      </c>
      <c r="E3064" t="s">
        <v>15</v>
      </c>
      <c r="F3064" s="7">
        <v>45138</v>
      </c>
      <c r="G3064" s="4">
        <v>161</v>
      </c>
      <c r="H3064">
        <v>7</v>
      </c>
      <c r="I3064" t="str">
        <f>TRIM(shipments[[#This Row],[Geography]])</f>
        <v>Canada</v>
      </c>
      <c r="J3064">
        <f>shipments[[#This Row],[Boxes]]*_xlfn.XLOOKUP(shipments[[#This Row],[Product]],products[Product], products[Cost per box])</f>
        <v>26.95</v>
      </c>
    </row>
    <row r="3065" spans="3:10" x14ac:dyDescent="0.3">
      <c r="C3065" t="s">
        <v>6</v>
      </c>
      <c r="D3065" t="s">
        <v>37</v>
      </c>
      <c r="E3065" t="s">
        <v>17</v>
      </c>
      <c r="F3065" s="7">
        <v>45007</v>
      </c>
      <c r="G3065" s="4">
        <v>1442</v>
      </c>
      <c r="H3065">
        <v>580</v>
      </c>
      <c r="I3065" t="str">
        <f>TRIM(shipments[[#This Row],[Geography]])</f>
        <v>New Zealand</v>
      </c>
      <c r="J3065">
        <f>shipments[[#This Row],[Boxes]]*_xlfn.XLOOKUP(shipments[[#This Row],[Product]],products[Product], products[Cost per box])</f>
        <v>3659.7999999999997</v>
      </c>
    </row>
    <row r="3066" spans="3:10" x14ac:dyDescent="0.3">
      <c r="C3066" t="s">
        <v>72</v>
      </c>
      <c r="D3066" t="s">
        <v>36</v>
      </c>
      <c r="E3066" t="s">
        <v>24</v>
      </c>
      <c r="F3066" s="7">
        <v>44999</v>
      </c>
      <c r="G3066" s="4">
        <v>868</v>
      </c>
      <c r="H3066">
        <v>202</v>
      </c>
      <c r="I3066" t="str">
        <f>TRIM(shipments[[#This Row],[Geography]])</f>
        <v>Canada</v>
      </c>
      <c r="J3066">
        <f>shipments[[#This Row],[Boxes]]*_xlfn.XLOOKUP(shipments[[#This Row],[Product]],products[Product], products[Cost per box])</f>
        <v>2123.02</v>
      </c>
    </row>
    <row r="3067" spans="3:10" x14ac:dyDescent="0.3">
      <c r="C3067" t="s">
        <v>66</v>
      </c>
      <c r="D3067" t="s">
        <v>34</v>
      </c>
      <c r="E3067" t="s">
        <v>19</v>
      </c>
      <c r="F3067" s="7">
        <v>44944</v>
      </c>
      <c r="G3067" s="4">
        <v>1281</v>
      </c>
      <c r="H3067">
        <v>92</v>
      </c>
      <c r="I3067" t="str">
        <f>TRIM(shipments[[#This Row],[Geography]])</f>
        <v>India</v>
      </c>
      <c r="J3067">
        <f>shipments[[#This Row],[Boxes]]*_xlfn.XLOOKUP(shipments[[#This Row],[Product]],products[Product], products[Cost per box])</f>
        <v>711.16000000000008</v>
      </c>
    </row>
    <row r="3068" spans="3:10" x14ac:dyDescent="0.3">
      <c r="C3068" t="s">
        <v>7</v>
      </c>
      <c r="D3068" t="s">
        <v>36</v>
      </c>
      <c r="E3068" t="s">
        <v>18</v>
      </c>
      <c r="F3068" s="7">
        <v>44978</v>
      </c>
      <c r="G3068" s="4"/>
      <c r="H3068">
        <v>779</v>
      </c>
      <c r="I3068" t="str">
        <f>TRIM(shipments[[#This Row],[Geography]])</f>
        <v>Canada</v>
      </c>
      <c r="J3068">
        <f>shipments[[#This Row],[Boxes]]*_xlfn.XLOOKUP(shipments[[#This Row],[Product]],products[Product], products[Cost per box])</f>
        <v>7743.2599999999993</v>
      </c>
    </row>
    <row r="3069" spans="3:10" x14ac:dyDescent="0.3">
      <c r="C3069" t="s">
        <v>67</v>
      </c>
      <c r="D3069" t="s">
        <v>106</v>
      </c>
      <c r="E3069" t="s">
        <v>30</v>
      </c>
      <c r="F3069" s="7">
        <v>44772</v>
      </c>
      <c r="G3069" s="4">
        <v>8547</v>
      </c>
      <c r="H3069">
        <v>520</v>
      </c>
      <c r="I3069" t="str">
        <f>TRIM(shipments[[#This Row],[Geography]])</f>
        <v>USA</v>
      </c>
      <c r="J3069">
        <f>shipments[[#This Row],[Boxes]]*_xlfn.XLOOKUP(shipments[[#This Row],[Product]],products[Product], products[Cost per box])</f>
        <v>2620.8000000000002</v>
      </c>
    </row>
    <row r="3070" spans="3:10" x14ac:dyDescent="0.3">
      <c r="C3070" t="s">
        <v>94</v>
      </c>
      <c r="D3070" t="s">
        <v>39</v>
      </c>
      <c r="E3070" t="s">
        <v>33</v>
      </c>
      <c r="F3070" s="7">
        <v>45047</v>
      </c>
      <c r="G3070" s="4">
        <v>8162</v>
      </c>
      <c r="H3070">
        <v>223</v>
      </c>
      <c r="I3070" t="str">
        <f>TRIM(shipments[[#This Row],[Geography]])</f>
        <v>UK</v>
      </c>
      <c r="J3070">
        <f>shipments[[#This Row],[Boxes]]*_xlfn.XLOOKUP(shipments[[#This Row],[Product]],products[Product], products[Cost per box])</f>
        <v>590.94999999999993</v>
      </c>
    </row>
    <row r="3071" spans="3:10" x14ac:dyDescent="0.3">
      <c r="C3071" t="s">
        <v>5</v>
      </c>
      <c r="D3071" t="s">
        <v>35</v>
      </c>
      <c r="E3071" t="s">
        <v>24</v>
      </c>
      <c r="F3071" s="7">
        <v>44932</v>
      </c>
      <c r="G3071" s="4">
        <v>1967</v>
      </c>
      <c r="H3071">
        <v>71</v>
      </c>
      <c r="I3071" t="str">
        <f>TRIM(shipments[[#This Row],[Geography]])</f>
        <v>USA</v>
      </c>
      <c r="J3071">
        <f>shipments[[#This Row],[Boxes]]*_xlfn.XLOOKUP(shipments[[#This Row],[Product]],products[Product], products[Cost per box])</f>
        <v>746.21</v>
      </c>
    </row>
    <row r="3072" spans="3:10" x14ac:dyDescent="0.3">
      <c r="C3072" t="s">
        <v>3</v>
      </c>
      <c r="D3072" t="s">
        <v>37</v>
      </c>
      <c r="E3072" t="s">
        <v>17</v>
      </c>
      <c r="F3072" s="7">
        <v>45169</v>
      </c>
      <c r="G3072" s="4">
        <v>7154</v>
      </c>
      <c r="H3072">
        <v>398</v>
      </c>
      <c r="I3072" t="str">
        <f>TRIM(shipments[[#This Row],[Geography]])</f>
        <v>New Zealand</v>
      </c>
      <c r="J3072">
        <f>shipments[[#This Row],[Boxes]]*_xlfn.XLOOKUP(shipments[[#This Row],[Product]],products[Product], products[Cost per box])</f>
        <v>2511.3799999999997</v>
      </c>
    </row>
    <row r="3073" spans="3:10" x14ac:dyDescent="0.3">
      <c r="C3073" t="s">
        <v>3</v>
      </c>
      <c r="D3073" t="s">
        <v>109</v>
      </c>
      <c r="E3073" t="s">
        <v>24</v>
      </c>
      <c r="F3073" s="7">
        <v>44876</v>
      </c>
      <c r="G3073" s="4">
        <v>2051</v>
      </c>
      <c r="H3073">
        <v>510</v>
      </c>
      <c r="I3073" t="str">
        <f>TRIM(shipments[[#This Row],[Geography]])</f>
        <v>India</v>
      </c>
      <c r="J3073">
        <f>shipments[[#This Row],[Boxes]]*_xlfn.XLOOKUP(shipments[[#This Row],[Product]],products[Product], products[Cost per box])</f>
        <v>5360.0999999999995</v>
      </c>
    </row>
    <row r="3074" spans="3:10" x14ac:dyDescent="0.3">
      <c r="C3074" t="s">
        <v>64</v>
      </c>
      <c r="D3074" t="s">
        <v>35</v>
      </c>
      <c r="E3074" t="s">
        <v>28</v>
      </c>
      <c r="F3074" s="7">
        <v>45028</v>
      </c>
      <c r="G3074" s="4">
        <v>6538</v>
      </c>
      <c r="H3074">
        <v>132</v>
      </c>
      <c r="I3074" t="str">
        <f>TRIM(shipments[[#This Row],[Geography]])</f>
        <v>USA</v>
      </c>
      <c r="J3074">
        <f>shipments[[#This Row],[Boxes]]*_xlfn.XLOOKUP(shipments[[#This Row],[Product]],products[Product], products[Cost per box])</f>
        <v>1112.76</v>
      </c>
    </row>
    <row r="3075" spans="3:10" x14ac:dyDescent="0.3">
      <c r="C3075" t="s">
        <v>74</v>
      </c>
      <c r="D3075" t="s">
        <v>111</v>
      </c>
      <c r="E3075" t="s">
        <v>29</v>
      </c>
      <c r="F3075" s="7">
        <v>44704</v>
      </c>
      <c r="G3075" s="4"/>
      <c r="H3075">
        <v>389</v>
      </c>
      <c r="I3075" t="str">
        <f>TRIM(shipments[[#This Row],[Geography]])</f>
        <v>New Zealand</v>
      </c>
      <c r="J3075">
        <f>shipments[[#This Row],[Boxes]]*_xlfn.XLOOKUP(shipments[[#This Row],[Product]],products[Product], products[Cost per box])</f>
        <v>2645.2</v>
      </c>
    </row>
    <row r="3076" spans="3:10" x14ac:dyDescent="0.3">
      <c r="C3076" t="s">
        <v>8</v>
      </c>
      <c r="D3076" t="s">
        <v>38</v>
      </c>
      <c r="E3076" t="s">
        <v>24</v>
      </c>
      <c r="F3076" s="7">
        <v>45091</v>
      </c>
      <c r="G3076" s="4">
        <v>8085</v>
      </c>
      <c r="H3076">
        <v>289</v>
      </c>
      <c r="I3076" t="str">
        <f>TRIM(shipments[[#This Row],[Geography]])</f>
        <v>Australia</v>
      </c>
      <c r="J3076">
        <f>shipments[[#This Row],[Boxes]]*_xlfn.XLOOKUP(shipments[[#This Row],[Product]],products[Product], products[Cost per box])</f>
        <v>3037.39</v>
      </c>
    </row>
    <row r="3077" spans="3:10" x14ac:dyDescent="0.3">
      <c r="C3077" t="s">
        <v>8</v>
      </c>
      <c r="D3077" t="s">
        <v>103</v>
      </c>
      <c r="E3077" t="s">
        <v>30</v>
      </c>
      <c r="F3077" s="7">
        <v>44902</v>
      </c>
      <c r="G3077" s="4">
        <v>4494</v>
      </c>
      <c r="H3077">
        <v>249</v>
      </c>
      <c r="I3077" t="str">
        <f>TRIM(shipments[[#This Row],[Geography]])</f>
        <v>Canada</v>
      </c>
      <c r="J3077">
        <f>shipments[[#This Row],[Boxes]]*_xlfn.XLOOKUP(shipments[[#This Row],[Product]],products[Product], products[Cost per box])</f>
        <v>1254.96</v>
      </c>
    </row>
    <row r="3078" spans="3:10" x14ac:dyDescent="0.3">
      <c r="C3078" t="s">
        <v>5</v>
      </c>
      <c r="D3078" t="s">
        <v>36</v>
      </c>
      <c r="E3078" t="s">
        <v>23</v>
      </c>
      <c r="F3078" s="7">
        <v>45070</v>
      </c>
      <c r="G3078" s="4">
        <v>938</v>
      </c>
      <c r="H3078">
        <v>31</v>
      </c>
      <c r="I3078" t="str">
        <f>TRIM(shipments[[#This Row],[Geography]])</f>
        <v>Canada</v>
      </c>
      <c r="J3078">
        <f>shipments[[#This Row],[Boxes]]*_xlfn.XLOOKUP(shipments[[#This Row],[Product]],products[Product], products[Cost per box])</f>
        <v>146.94</v>
      </c>
    </row>
    <row r="3079" spans="3:10" x14ac:dyDescent="0.3">
      <c r="C3079" t="s">
        <v>75</v>
      </c>
      <c r="D3079" t="s">
        <v>37</v>
      </c>
      <c r="E3079" t="s">
        <v>31</v>
      </c>
      <c r="F3079" s="7">
        <v>44828</v>
      </c>
      <c r="G3079" s="4">
        <v>9968</v>
      </c>
      <c r="H3079">
        <v>143</v>
      </c>
      <c r="I3079" t="str">
        <f>TRIM(shipments[[#This Row],[Geography]])</f>
        <v>New Zealand</v>
      </c>
      <c r="J3079">
        <f>shipments[[#This Row],[Boxes]]*_xlfn.XLOOKUP(shipments[[#This Row],[Product]],products[Product], products[Cost per box])</f>
        <v>394.67999999999995</v>
      </c>
    </row>
    <row r="3080" spans="3:10" x14ac:dyDescent="0.3">
      <c r="C3080" t="s">
        <v>73</v>
      </c>
      <c r="D3080" t="s">
        <v>34</v>
      </c>
      <c r="E3080" t="s">
        <v>17</v>
      </c>
      <c r="F3080" s="7">
        <v>44867</v>
      </c>
      <c r="G3080" s="4">
        <v>2135</v>
      </c>
      <c r="H3080">
        <v>136</v>
      </c>
      <c r="I3080" t="str">
        <f>TRIM(shipments[[#This Row],[Geography]])</f>
        <v>India</v>
      </c>
      <c r="J3080">
        <f>shipments[[#This Row],[Boxes]]*_xlfn.XLOOKUP(shipments[[#This Row],[Product]],products[Product], products[Cost per box])</f>
        <v>858.16</v>
      </c>
    </row>
    <row r="3081" spans="3:10" x14ac:dyDescent="0.3">
      <c r="C3081" t="s">
        <v>7</v>
      </c>
      <c r="D3081" t="s">
        <v>109</v>
      </c>
      <c r="E3081" t="s">
        <v>13</v>
      </c>
      <c r="F3081" s="7">
        <v>44910</v>
      </c>
      <c r="G3081" s="4">
        <v>9338</v>
      </c>
      <c r="H3081">
        <v>147</v>
      </c>
      <c r="I3081" t="str">
        <f>TRIM(shipments[[#This Row],[Geography]])</f>
        <v>India</v>
      </c>
      <c r="J3081">
        <f>shipments[[#This Row],[Boxes]]*_xlfn.XLOOKUP(shipments[[#This Row],[Product]],products[Product], products[Cost per box])</f>
        <v>773.21999999999991</v>
      </c>
    </row>
    <row r="3082" spans="3:10" x14ac:dyDescent="0.3">
      <c r="C3082" t="s">
        <v>5</v>
      </c>
      <c r="D3082" t="s">
        <v>36</v>
      </c>
      <c r="E3082" t="s">
        <v>4</v>
      </c>
      <c r="F3082" s="7">
        <v>44875</v>
      </c>
      <c r="G3082" s="4">
        <v>1918</v>
      </c>
      <c r="H3082">
        <v>481</v>
      </c>
      <c r="I3082" t="str">
        <f>TRIM(shipments[[#This Row],[Geography]])</f>
        <v>Canada</v>
      </c>
      <c r="J3082">
        <f>shipments[[#This Row],[Boxes]]*_xlfn.XLOOKUP(shipments[[#This Row],[Product]],products[Product], products[Cost per box])</f>
        <v>2477.15</v>
      </c>
    </row>
    <row r="3083" spans="3:10" x14ac:dyDescent="0.3">
      <c r="C3083" t="s">
        <v>69</v>
      </c>
      <c r="D3083" t="s">
        <v>108</v>
      </c>
      <c r="E3083" t="s">
        <v>25</v>
      </c>
      <c r="F3083" s="7">
        <v>44856</v>
      </c>
      <c r="G3083" s="4">
        <v>7973</v>
      </c>
      <c r="H3083">
        <v>279</v>
      </c>
      <c r="I3083" t="str">
        <f>TRIM(shipments[[#This Row],[Geography]])</f>
        <v>USA</v>
      </c>
      <c r="J3083">
        <f>shipments[[#This Row],[Boxes]]*_xlfn.XLOOKUP(shipments[[#This Row],[Product]],products[Product], products[Cost per box])</f>
        <v>1793.97</v>
      </c>
    </row>
    <row r="3084" spans="3:10" x14ac:dyDescent="0.3">
      <c r="C3084" t="s">
        <v>95</v>
      </c>
      <c r="D3084" t="s">
        <v>36</v>
      </c>
      <c r="E3084" t="s">
        <v>13</v>
      </c>
      <c r="F3084" s="7">
        <v>45013</v>
      </c>
      <c r="G3084" s="4">
        <v>9212</v>
      </c>
      <c r="H3084">
        <v>321</v>
      </c>
      <c r="I3084" t="str">
        <f>TRIM(shipments[[#This Row],[Geography]])</f>
        <v>Canada</v>
      </c>
      <c r="J3084">
        <f>shipments[[#This Row],[Boxes]]*_xlfn.XLOOKUP(shipments[[#This Row],[Product]],products[Product], products[Cost per box])</f>
        <v>1688.46</v>
      </c>
    </row>
    <row r="3085" spans="3:10" x14ac:dyDescent="0.3">
      <c r="C3085" t="s">
        <v>70</v>
      </c>
      <c r="D3085" t="s">
        <v>34</v>
      </c>
      <c r="E3085" t="s">
        <v>18</v>
      </c>
      <c r="F3085" s="7">
        <v>44993</v>
      </c>
      <c r="G3085" s="4">
        <v>1722</v>
      </c>
      <c r="H3085">
        <v>87</v>
      </c>
      <c r="I3085" t="str">
        <f>TRIM(shipments[[#This Row],[Geography]])</f>
        <v>India</v>
      </c>
      <c r="J3085">
        <f>shipments[[#This Row],[Boxes]]*_xlfn.XLOOKUP(shipments[[#This Row],[Product]],products[Product], products[Cost per box])</f>
        <v>864.78</v>
      </c>
    </row>
    <row r="3086" spans="3:10" x14ac:dyDescent="0.3">
      <c r="C3086" t="s">
        <v>67</v>
      </c>
      <c r="D3086" t="s">
        <v>109</v>
      </c>
      <c r="E3086" t="s">
        <v>28</v>
      </c>
      <c r="F3086" s="7">
        <v>44744</v>
      </c>
      <c r="G3086" s="4">
        <v>1120</v>
      </c>
      <c r="H3086">
        <v>357</v>
      </c>
      <c r="I3086" t="str">
        <f>TRIM(shipments[[#This Row],[Geography]])</f>
        <v>India</v>
      </c>
      <c r="J3086">
        <f>shipments[[#This Row],[Boxes]]*_xlfn.XLOOKUP(shipments[[#This Row],[Product]],products[Product], products[Cost per box])</f>
        <v>3009.5099999999998</v>
      </c>
    </row>
    <row r="3087" spans="3:10" x14ac:dyDescent="0.3">
      <c r="C3087" t="s">
        <v>70</v>
      </c>
      <c r="D3087" t="s">
        <v>38</v>
      </c>
      <c r="E3087" t="s">
        <v>29</v>
      </c>
      <c r="F3087" s="7">
        <v>44931</v>
      </c>
      <c r="G3087" s="4">
        <v>3563</v>
      </c>
      <c r="H3087">
        <v>469</v>
      </c>
      <c r="I3087" t="str">
        <f>TRIM(shipments[[#This Row],[Geography]])</f>
        <v>Australia</v>
      </c>
      <c r="J3087">
        <f>shipments[[#This Row],[Boxes]]*_xlfn.XLOOKUP(shipments[[#This Row],[Product]],products[Product], products[Cost per box])</f>
        <v>3189.2</v>
      </c>
    </row>
    <row r="3088" spans="3:10" x14ac:dyDescent="0.3">
      <c r="C3088" t="s">
        <v>94</v>
      </c>
      <c r="D3088" t="s">
        <v>38</v>
      </c>
      <c r="E3088" t="s">
        <v>20</v>
      </c>
      <c r="F3088" s="7">
        <v>45091</v>
      </c>
      <c r="G3088" s="4">
        <v>1232</v>
      </c>
      <c r="H3088">
        <v>992</v>
      </c>
      <c r="I3088" t="str">
        <f>TRIM(shipments[[#This Row],[Geography]])</f>
        <v>Australia</v>
      </c>
      <c r="J3088">
        <f>shipments[[#This Row],[Boxes]]*_xlfn.XLOOKUP(shipments[[#This Row],[Product]],products[Product], products[Cost per box])</f>
        <v>3650.56</v>
      </c>
    </row>
    <row r="3089" spans="3:10" x14ac:dyDescent="0.3">
      <c r="C3089" t="s">
        <v>91</v>
      </c>
      <c r="D3089" t="s">
        <v>36</v>
      </c>
      <c r="E3089" t="s">
        <v>26</v>
      </c>
      <c r="F3089" s="7">
        <v>44977</v>
      </c>
      <c r="G3089" s="4">
        <v>3304</v>
      </c>
      <c r="H3089">
        <v>227</v>
      </c>
      <c r="I3089" t="str">
        <f>TRIM(shipments[[#This Row],[Geography]])</f>
        <v>Canada</v>
      </c>
      <c r="J3089">
        <f>shipments[[#This Row],[Boxes]]*_xlfn.XLOOKUP(shipments[[#This Row],[Product]],products[Product], products[Cost per box])</f>
        <v>2817.07</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D9FB-C398-4821-A197-0A415238409F}">
  <dimension ref="B5:B15"/>
  <sheetViews>
    <sheetView topLeftCell="A4" zoomScale="235" zoomScaleNormal="235" workbookViewId="0">
      <selection activeCell="B12" sqref="B12"/>
    </sheetView>
  </sheetViews>
  <sheetFormatPr defaultRowHeight="16.5" x14ac:dyDescent="0.3"/>
  <cols>
    <col min="2" max="2" width="32.140625" customWidth="1"/>
  </cols>
  <sheetData>
    <row r="5" spans="2:2" x14ac:dyDescent="0.3">
      <c r="B5" s="20" t="s">
        <v>116</v>
      </c>
    </row>
    <row r="6" spans="2:2" x14ac:dyDescent="0.3">
      <c r="B6" t="s">
        <v>118</v>
      </c>
    </row>
    <row r="7" spans="2:2" x14ac:dyDescent="0.3">
      <c r="B7" t="s">
        <v>117</v>
      </c>
    </row>
    <row r="8" spans="2:2" x14ac:dyDescent="0.3">
      <c r="B8" t="s">
        <v>119</v>
      </c>
    </row>
    <row r="9" spans="2:2" x14ac:dyDescent="0.3">
      <c r="B9" t="s">
        <v>120</v>
      </c>
    </row>
    <row r="10" spans="2:2" x14ac:dyDescent="0.3">
      <c r="B10" t="s">
        <v>121</v>
      </c>
    </row>
    <row r="11" spans="2:2" x14ac:dyDescent="0.3">
      <c r="B11" t="s">
        <v>122</v>
      </c>
    </row>
    <row r="12" spans="2:2" x14ac:dyDescent="0.3">
      <c r="B12" t="s">
        <v>123</v>
      </c>
    </row>
    <row r="13" spans="2:2" x14ac:dyDescent="0.3">
      <c r="B13" t="s">
        <v>124</v>
      </c>
    </row>
    <row r="14" spans="2:2" x14ac:dyDescent="0.3">
      <c r="B14" t="s">
        <v>125</v>
      </c>
    </row>
    <row r="15" spans="2:2" x14ac:dyDescent="0.3">
      <c r="B15"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AE8E-03A1-43A5-98E3-F31597486928}">
  <dimension ref="B2:D19"/>
  <sheetViews>
    <sheetView zoomScale="250" zoomScaleNormal="250" workbookViewId="0">
      <selection activeCell="C3" sqref="C3"/>
    </sheetView>
  </sheetViews>
  <sheetFormatPr defaultRowHeight="16.5" x14ac:dyDescent="0.3"/>
  <sheetData>
    <row r="2" spans="2:4" x14ac:dyDescent="0.3">
      <c r="B2" t="s">
        <v>145</v>
      </c>
    </row>
    <row r="3" spans="2:4" x14ac:dyDescent="0.3">
      <c r="C3" t="s">
        <v>146</v>
      </c>
    </row>
    <row r="4" spans="2:4" x14ac:dyDescent="0.3">
      <c r="C4" t="s">
        <v>147</v>
      </c>
    </row>
    <row r="5" spans="2:4" x14ac:dyDescent="0.3">
      <c r="C5" t="s">
        <v>148</v>
      </c>
    </row>
    <row r="6" spans="2:4" x14ac:dyDescent="0.3">
      <c r="C6" s="14" t="s">
        <v>149</v>
      </c>
      <c r="D6" t="s">
        <v>151</v>
      </c>
    </row>
    <row r="7" spans="2:4" x14ac:dyDescent="0.3">
      <c r="C7" t="s">
        <v>150</v>
      </c>
    </row>
    <row r="8" spans="2:4" x14ac:dyDescent="0.3">
      <c r="C8" t="s">
        <v>148</v>
      </c>
    </row>
    <row r="9" spans="2:4" x14ac:dyDescent="0.3">
      <c r="C9" t="s">
        <v>148</v>
      </c>
    </row>
    <row r="10" spans="2:4" x14ac:dyDescent="0.3">
      <c r="B10" t="s">
        <v>152</v>
      </c>
    </row>
    <row r="11" spans="2:4" x14ac:dyDescent="0.3">
      <c r="C11" t="s">
        <v>153</v>
      </c>
    </row>
    <row r="12" spans="2:4" x14ac:dyDescent="0.3">
      <c r="C12" t="s">
        <v>154</v>
      </c>
    </row>
    <row r="13" spans="2:4" x14ac:dyDescent="0.3">
      <c r="C13" t="s">
        <v>155</v>
      </c>
    </row>
    <row r="14" spans="2:4" x14ac:dyDescent="0.3">
      <c r="C14" t="s">
        <v>156</v>
      </c>
    </row>
    <row r="16" spans="2:4" x14ac:dyDescent="0.3">
      <c r="B16" t="s">
        <v>157</v>
      </c>
    </row>
    <row r="18" spans="2:2" x14ac:dyDescent="0.3">
      <c r="B18" t="s">
        <v>158</v>
      </c>
    </row>
    <row r="19" spans="2:2" x14ac:dyDescent="0.3">
      <c r="B19"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AD13-F101-49CB-A606-B4685871F010}">
  <dimension ref="B3:O28"/>
  <sheetViews>
    <sheetView zoomScale="145" zoomScaleNormal="145" workbookViewId="0">
      <selection activeCell="H9" sqref="H9"/>
    </sheetView>
  </sheetViews>
  <sheetFormatPr defaultRowHeight="16.5" x14ac:dyDescent="0.3"/>
  <cols>
    <col min="2" max="2" width="21.85546875" customWidth="1"/>
    <col min="3" max="3" width="11" customWidth="1"/>
    <col min="4" max="4" width="14.140625" customWidth="1"/>
    <col min="8" max="8" width="12.5703125" customWidth="1"/>
    <col min="9" max="9" width="9.28515625" customWidth="1"/>
    <col min="13" max="13" width="19.85546875" customWidth="1"/>
    <col min="14" max="14" width="19" customWidth="1"/>
    <col min="15" max="15" width="47" customWidth="1"/>
  </cols>
  <sheetData>
    <row r="3" spans="2:15" x14ac:dyDescent="0.3">
      <c r="B3" t="s">
        <v>0</v>
      </c>
      <c r="C3" t="s">
        <v>41</v>
      </c>
      <c r="D3" t="s">
        <v>42</v>
      </c>
      <c r="H3" t="s">
        <v>46</v>
      </c>
      <c r="I3" t="s">
        <v>47</v>
      </c>
      <c r="M3" t="s">
        <v>52</v>
      </c>
      <c r="N3" t="s">
        <v>53</v>
      </c>
      <c r="O3" t="s">
        <v>61</v>
      </c>
    </row>
    <row r="4" spans="2:15" x14ac:dyDescent="0.3">
      <c r="B4" t="s">
        <v>13</v>
      </c>
      <c r="C4" t="s">
        <v>43</v>
      </c>
      <c r="D4" s="6">
        <v>5.26</v>
      </c>
      <c r="H4" t="s">
        <v>34</v>
      </c>
      <c r="I4" t="s">
        <v>48</v>
      </c>
      <c r="M4" t="s">
        <v>2</v>
      </c>
      <c r="N4" t="s">
        <v>62</v>
      </c>
      <c r="O4" s="8" t="s">
        <v>54</v>
      </c>
    </row>
    <row r="5" spans="2:15" x14ac:dyDescent="0.3">
      <c r="B5" t="s">
        <v>14</v>
      </c>
      <c r="C5" t="s">
        <v>44</v>
      </c>
      <c r="D5" s="6">
        <v>7.48</v>
      </c>
      <c r="H5" t="s">
        <v>35</v>
      </c>
      <c r="I5" t="s">
        <v>49</v>
      </c>
      <c r="M5" t="s">
        <v>68</v>
      </c>
      <c r="N5" t="s">
        <v>62</v>
      </c>
      <c r="O5" s="8" t="s">
        <v>55</v>
      </c>
    </row>
    <row r="6" spans="2:15" x14ac:dyDescent="0.3">
      <c r="B6" t="s">
        <v>4</v>
      </c>
      <c r="C6" t="s">
        <v>43</v>
      </c>
      <c r="D6" s="6">
        <v>5.15</v>
      </c>
      <c r="H6" t="s">
        <v>36</v>
      </c>
      <c r="I6" t="s">
        <v>49</v>
      </c>
      <c r="M6" t="s">
        <v>3</v>
      </c>
      <c r="N6" t="s">
        <v>62</v>
      </c>
      <c r="O6" s="8" t="s">
        <v>56</v>
      </c>
    </row>
    <row r="7" spans="2:15" x14ac:dyDescent="0.3">
      <c r="B7" t="s">
        <v>15</v>
      </c>
      <c r="C7" t="s">
        <v>43</v>
      </c>
      <c r="D7" s="6">
        <v>3.85</v>
      </c>
      <c r="H7" t="s">
        <v>37</v>
      </c>
      <c r="I7" t="s">
        <v>48</v>
      </c>
      <c r="M7" t="s">
        <v>6</v>
      </c>
      <c r="N7" t="s">
        <v>63</v>
      </c>
      <c r="O7" s="8" t="s">
        <v>60</v>
      </c>
    </row>
    <row r="8" spans="2:15" x14ac:dyDescent="0.3">
      <c r="B8" t="s">
        <v>16</v>
      </c>
      <c r="C8" t="s">
        <v>43</v>
      </c>
      <c r="D8" s="6">
        <v>5.72</v>
      </c>
      <c r="H8" t="s">
        <v>38</v>
      </c>
      <c r="I8" t="s">
        <v>48</v>
      </c>
      <c r="M8" t="s">
        <v>73</v>
      </c>
      <c r="N8" t="s">
        <v>63</v>
      </c>
      <c r="O8" s="8" t="s">
        <v>57</v>
      </c>
    </row>
    <row r="9" spans="2:15" x14ac:dyDescent="0.3">
      <c r="B9" t="s">
        <v>17</v>
      </c>
      <c r="C9" t="s">
        <v>44</v>
      </c>
      <c r="D9" s="6">
        <v>6.31</v>
      </c>
      <c r="H9" t="s">
        <v>39</v>
      </c>
      <c r="I9" t="s">
        <v>50</v>
      </c>
      <c r="M9" t="s">
        <v>7</v>
      </c>
      <c r="N9" t="s">
        <v>63</v>
      </c>
      <c r="O9" s="8" t="s">
        <v>58</v>
      </c>
    </row>
    <row r="10" spans="2:15" x14ac:dyDescent="0.3">
      <c r="B10" t="s">
        <v>18</v>
      </c>
      <c r="C10" t="s">
        <v>45</v>
      </c>
      <c r="D10" s="6">
        <v>9.94</v>
      </c>
      <c r="M10" t="s">
        <v>8</v>
      </c>
      <c r="N10" t="s">
        <v>63</v>
      </c>
      <c r="O10" s="8" t="s">
        <v>59</v>
      </c>
    </row>
    <row r="11" spans="2:15" x14ac:dyDescent="0.3">
      <c r="B11" t="s">
        <v>19</v>
      </c>
      <c r="C11" t="s">
        <v>43</v>
      </c>
      <c r="D11" s="6">
        <v>7.73</v>
      </c>
      <c r="M11" t="s">
        <v>9</v>
      </c>
      <c r="N11" t="s">
        <v>63</v>
      </c>
      <c r="O11" s="8" t="s">
        <v>77</v>
      </c>
    </row>
    <row r="12" spans="2:15" x14ac:dyDescent="0.3">
      <c r="B12" t="s">
        <v>20</v>
      </c>
      <c r="C12" t="s">
        <v>43</v>
      </c>
      <c r="D12" s="6">
        <v>3.68</v>
      </c>
      <c r="M12" t="s">
        <v>70</v>
      </c>
      <c r="N12" t="s">
        <v>76</v>
      </c>
      <c r="O12" s="8" t="s">
        <v>78</v>
      </c>
    </row>
    <row r="13" spans="2:15" x14ac:dyDescent="0.3">
      <c r="B13" t="s">
        <v>21</v>
      </c>
      <c r="C13" t="s">
        <v>44</v>
      </c>
      <c r="D13" s="6">
        <v>8.2200000000000006</v>
      </c>
      <c r="M13" t="s">
        <v>10</v>
      </c>
      <c r="N13" t="s">
        <v>76</v>
      </c>
      <c r="O13" s="8" t="s">
        <v>79</v>
      </c>
    </row>
    <row r="14" spans="2:15" x14ac:dyDescent="0.3">
      <c r="B14" t="s">
        <v>22</v>
      </c>
      <c r="C14" t="s">
        <v>44</v>
      </c>
      <c r="D14" s="6">
        <v>10.23</v>
      </c>
      <c r="M14" t="s">
        <v>64</v>
      </c>
      <c r="N14" t="s">
        <v>62</v>
      </c>
      <c r="O14" s="9" t="s">
        <v>80</v>
      </c>
    </row>
    <row r="15" spans="2:15" x14ac:dyDescent="0.3">
      <c r="B15" t="s">
        <v>23</v>
      </c>
      <c r="C15" t="s">
        <v>43</v>
      </c>
      <c r="D15" s="6">
        <v>4.74</v>
      </c>
      <c r="M15" t="s">
        <v>5</v>
      </c>
      <c r="N15" t="s">
        <v>62</v>
      </c>
      <c r="O15" s="10" t="s">
        <v>81</v>
      </c>
    </row>
    <row r="16" spans="2:15" x14ac:dyDescent="0.3">
      <c r="B16" t="s">
        <v>24</v>
      </c>
      <c r="C16" t="s">
        <v>43</v>
      </c>
      <c r="D16" s="6">
        <v>10.51</v>
      </c>
      <c r="M16" t="s">
        <v>66</v>
      </c>
      <c r="N16" t="s">
        <v>63</v>
      </c>
      <c r="O16" s="9" t="s">
        <v>82</v>
      </c>
    </row>
    <row r="17" spans="2:15" x14ac:dyDescent="0.3">
      <c r="B17" t="s">
        <v>25</v>
      </c>
      <c r="C17" t="s">
        <v>45</v>
      </c>
      <c r="D17" s="6">
        <v>6.43</v>
      </c>
      <c r="M17" t="s">
        <v>72</v>
      </c>
      <c r="N17" t="s">
        <v>63</v>
      </c>
      <c r="O17" s="9" t="s">
        <v>83</v>
      </c>
    </row>
    <row r="18" spans="2:15" x14ac:dyDescent="0.3">
      <c r="B18" t="s">
        <v>26</v>
      </c>
      <c r="C18" t="s">
        <v>43</v>
      </c>
      <c r="D18" s="6">
        <v>12.41</v>
      </c>
      <c r="M18" t="s">
        <v>75</v>
      </c>
      <c r="N18" t="s">
        <v>62</v>
      </c>
      <c r="O18" s="9" t="s">
        <v>84</v>
      </c>
    </row>
    <row r="19" spans="2:15" x14ac:dyDescent="0.3">
      <c r="B19" t="s">
        <v>27</v>
      </c>
      <c r="C19" t="s">
        <v>45</v>
      </c>
      <c r="D19" s="6">
        <v>9.57</v>
      </c>
      <c r="M19" t="s">
        <v>71</v>
      </c>
      <c r="N19" t="s">
        <v>76</v>
      </c>
      <c r="O19" s="9" t="s">
        <v>85</v>
      </c>
    </row>
    <row r="20" spans="2:15" x14ac:dyDescent="0.3">
      <c r="B20" t="s">
        <v>28</v>
      </c>
      <c r="C20" t="s">
        <v>43</v>
      </c>
      <c r="D20" s="6">
        <v>8.43</v>
      </c>
      <c r="M20" t="s">
        <v>74</v>
      </c>
      <c r="N20" t="s">
        <v>76</v>
      </c>
      <c r="O20" s="9" t="s">
        <v>86</v>
      </c>
    </row>
    <row r="21" spans="2:15" x14ac:dyDescent="0.3">
      <c r="B21" t="s">
        <v>29</v>
      </c>
      <c r="C21" t="s">
        <v>45</v>
      </c>
      <c r="D21" s="6">
        <v>6.8</v>
      </c>
      <c r="M21" t="s">
        <v>67</v>
      </c>
      <c r="N21" t="s">
        <v>76</v>
      </c>
      <c r="O21" s="9" t="s">
        <v>87</v>
      </c>
    </row>
    <row r="22" spans="2:15" x14ac:dyDescent="0.3">
      <c r="B22" t="s">
        <v>30</v>
      </c>
      <c r="C22" t="s">
        <v>44</v>
      </c>
      <c r="D22" s="6">
        <v>5.04</v>
      </c>
      <c r="M22" t="s">
        <v>69</v>
      </c>
      <c r="N22" t="s">
        <v>76</v>
      </c>
      <c r="O22" s="9" t="s">
        <v>88</v>
      </c>
    </row>
    <row r="23" spans="2:15" x14ac:dyDescent="0.3">
      <c r="B23" t="s">
        <v>31</v>
      </c>
      <c r="C23" t="s">
        <v>43</v>
      </c>
      <c r="D23" s="6">
        <v>2.76</v>
      </c>
      <c r="M23" t="s">
        <v>65</v>
      </c>
      <c r="N23" t="s">
        <v>76</v>
      </c>
      <c r="O23" s="11" t="s">
        <v>89</v>
      </c>
    </row>
    <row r="24" spans="2:15" x14ac:dyDescent="0.3">
      <c r="B24" t="s">
        <v>32</v>
      </c>
      <c r="C24" t="s">
        <v>44</v>
      </c>
      <c r="D24" s="6">
        <v>3.32</v>
      </c>
      <c r="M24" t="s">
        <v>95</v>
      </c>
      <c r="N24" t="s">
        <v>96</v>
      </c>
      <c r="O24" s="9" t="s">
        <v>97</v>
      </c>
    </row>
    <row r="25" spans="2:15" x14ac:dyDescent="0.3">
      <c r="B25" t="s">
        <v>33</v>
      </c>
      <c r="C25" t="s">
        <v>44</v>
      </c>
      <c r="D25" s="6">
        <v>2.65</v>
      </c>
      <c r="M25" t="s">
        <v>94</v>
      </c>
      <c r="N25" t="s">
        <v>96</v>
      </c>
      <c r="O25" s="9" t="s">
        <v>97</v>
      </c>
    </row>
    <row r="26" spans="2:15" x14ac:dyDescent="0.3">
      <c r="M26" t="s">
        <v>92</v>
      </c>
      <c r="N26" t="s">
        <v>96</v>
      </c>
      <c r="O26" s="9" t="s">
        <v>97</v>
      </c>
    </row>
    <row r="27" spans="2:15" x14ac:dyDescent="0.3">
      <c r="M27" t="s">
        <v>91</v>
      </c>
      <c r="N27" t="s">
        <v>96</v>
      </c>
      <c r="O27" s="9" t="s">
        <v>97</v>
      </c>
    </row>
    <row r="28" spans="2:15" x14ac:dyDescent="0.3">
      <c r="M28" t="s">
        <v>93</v>
      </c>
      <c r="N28" t="s">
        <v>96</v>
      </c>
      <c r="O28" s="9" t="s">
        <v>97</v>
      </c>
    </row>
  </sheetData>
  <conditionalFormatting sqref="M4:M28">
    <cfRule type="duplicateValues" dxfId="3" priority="1"/>
  </conditionalFormatting>
  <hyperlinks>
    <hyperlink ref="O23" r:id="rId1" xr:uid="{F2CFA9AD-D7ED-4D8C-98B3-391CF447197F}"/>
  </hyperlinks>
  <pageMargins left="0.7" right="0.7" top="0.75" bottom="0.75" header="0.3" footer="0.3"/>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Pivots</vt:lpstr>
      <vt:lpstr>Dashboard</vt:lpstr>
      <vt:lpstr>Data</vt:lpstr>
      <vt:lpstr>What we need</vt:lpstr>
      <vt:lpstr>Sheet3</vt:lpstr>
      <vt:lpstr>Other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Derry Hill</dc:creator>
  <cp:lastModifiedBy>Chandoo ORG</cp:lastModifiedBy>
  <dcterms:created xsi:type="dcterms:W3CDTF">2021-03-14T20:21:32Z</dcterms:created>
  <dcterms:modified xsi:type="dcterms:W3CDTF">2023-10-19T19:20:39Z</dcterms:modified>
</cp:coreProperties>
</file>